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tr_lahlman\Downloads\"/>
    </mc:Choice>
  </mc:AlternateContent>
  <xr:revisionPtr revIDLastSave="0" documentId="13_ncr:1_{F90C7A98-7F1A-4F47-AA07-2170C455E9EF}" xr6:coauthVersionLast="47" xr6:coauthVersionMax="47" xr10:uidLastSave="{00000000-0000-0000-0000-000000000000}"/>
  <bookViews>
    <workbookView xWindow="-110" yWindow="-110" windowWidth="19420" windowHeight="10420" tabRatio="558" firstSheet="1" activeTab="3" xr2:uid="{A8F13422-162B-0645-B1EF-100961B5CC88}"/>
  </bookViews>
  <sheets>
    <sheet name="State AFGR &amp; ACGR 2005-22" sheetId="2" r:id="rId1"/>
    <sheet name="State ACGR Data 2021-22" sheetId="3" r:id="rId2"/>
    <sheet name="ESSA HS Locale" sheetId="4" r:id="rId3"/>
    <sheet name="Full SSI" sheetId="1" r:id="rId4"/>
  </sheets>
  <definedNames>
    <definedName name="not_enr1">#REF!</definedName>
    <definedName name="_xlnm.Print_Area" localSheetId="1">'State ACGR Data 2021-22'!$A$2:$K$53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58" i="2" l="1"/>
  <c r="U155" i="2"/>
  <c r="U152" i="2"/>
  <c r="U149" i="2"/>
  <c r="U146" i="2"/>
  <c r="U143" i="2"/>
  <c r="U140" i="2"/>
  <c r="U137" i="2"/>
  <c r="U134" i="2"/>
  <c r="U131" i="2"/>
  <c r="U128" i="2"/>
  <c r="U125" i="2"/>
  <c r="U122" i="2"/>
  <c r="U119" i="2"/>
  <c r="T158" i="2"/>
  <c r="T155" i="2"/>
  <c r="T152" i="2"/>
  <c r="T149" i="2"/>
  <c r="T146" i="2"/>
  <c r="T143" i="2"/>
  <c r="T140" i="2"/>
  <c r="T137" i="2"/>
  <c r="T134" i="2"/>
  <c r="T131" i="2"/>
  <c r="T128" i="2"/>
  <c r="T125" i="2"/>
  <c r="T122" i="2"/>
  <c r="U113" i="2"/>
  <c r="U110" i="2"/>
  <c r="U107" i="2"/>
  <c r="U104" i="2"/>
  <c r="T113" i="2"/>
  <c r="T110" i="2"/>
  <c r="T107" i="2"/>
  <c r="T104" i="2"/>
  <c r="U98" i="2"/>
  <c r="U95" i="2"/>
  <c r="U92" i="2"/>
  <c r="U89" i="2"/>
  <c r="U86" i="2"/>
  <c r="U83" i="2"/>
  <c r="U80" i="2"/>
  <c r="U77" i="2"/>
  <c r="U74" i="2"/>
  <c r="U71" i="2"/>
  <c r="U68" i="2"/>
  <c r="U65" i="2"/>
  <c r="U62" i="2"/>
  <c r="T101" i="2"/>
  <c r="T98" i="2"/>
  <c r="T95" i="2"/>
  <c r="T92" i="2"/>
  <c r="T89" i="2"/>
  <c r="T86" i="2"/>
  <c r="T83" i="2"/>
  <c r="T80" i="2"/>
  <c r="T77" i="2"/>
  <c r="T74" i="2"/>
  <c r="T71" i="2"/>
  <c r="T68" i="2"/>
  <c r="T65" i="2"/>
  <c r="T62" i="2"/>
  <c r="U59" i="2"/>
  <c r="T59" i="2"/>
  <c r="U56" i="2"/>
  <c r="U53" i="2"/>
  <c r="U50" i="2"/>
  <c r="U47" i="2"/>
  <c r="T56" i="2"/>
  <c r="T53" i="2"/>
  <c r="T50" i="2"/>
  <c r="T47" i="2"/>
  <c r="U44" i="2"/>
  <c r="T44" i="2"/>
  <c r="U41" i="2"/>
  <c r="U38" i="2"/>
  <c r="U35" i="2"/>
  <c r="U32" i="2"/>
  <c r="U29" i="2"/>
  <c r="U26" i="2"/>
  <c r="U23" i="2"/>
  <c r="U20" i="2"/>
  <c r="U17" i="2"/>
  <c r="U14" i="2"/>
  <c r="U11" i="2"/>
  <c r="U8" i="2"/>
  <c r="T41" i="2"/>
  <c r="T38" i="2"/>
  <c r="T35" i="2"/>
  <c r="T32" i="2"/>
  <c r="T29" i="2"/>
  <c r="T26" i="2"/>
  <c r="T23" i="2"/>
  <c r="T20" i="2"/>
  <c r="T17" i="2"/>
  <c r="T14" i="2"/>
  <c r="T11" i="2"/>
  <c r="T8" i="2"/>
  <c r="U5" i="2"/>
  <c r="T5" i="2"/>
  <c r="V158" i="2" l="1"/>
  <c r="V155" i="2"/>
  <c r="V152" i="2"/>
  <c r="V149" i="2"/>
  <c r="V146" i="2"/>
  <c r="V143" i="2"/>
  <c r="V140" i="2"/>
  <c r="V137" i="2"/>
  <c r="V134" i="2"/>
  <c r="V131" i="2"/>
  <c r="V128" i="2"/>
  <c r="V125" i="2"/>
  <c r="V122" i="2"/>
  <c r="V119" i="2"/>
  <c r="T119" i="2"/>
  <c r="U116" i="2"/>
  <c r="T116" i="2"/>
  <c r="V113" i="2"/>
  <c r="V110" i="2"/>
  <c r="V107" i="2"/>
  <c r="V104" i="2"/>
  <c r="U101" i="2"/>
  <c r="V101" i="2" s="1"/>
  <c r="V98" i="2"/>
  <c r="V95" i="2"/>
  <c r="V92" i="2"/>
  <c r="V89" i="2"/>
  <c r="V86" i="2"/>
  <c r="V83" i="2"/>
  <c r="V80" i="2"/>
  <c r="V77" i="2"/>
  <c r="V74" i="2"/>
  <c r="V71" i="2"/>
  <c r="V68" i="2"/>
  <c r="V65" i="2"/>
  <c r="V62" i="2"/>
  <c r="V56" i="2"/>
  <c r="V53" i="2"/>
  <c r="V50" i="2"/>
  <c r="V47" i="2"/>
  <c r="V41" i="2"/>
  <c r="V38" i="2"/>
  <c r="V35" i="2"/>
  <c r="V32" i="2"/>
  <c r="V29" i="2"/>
  <c r="V26" i="2"/>
  <c r="V23" i="2"/>
  <c r="V20" i="2"/>
  <c r="V17" i="2"/>
  <c r="V14" i="2"/>
  <c r="V11" i="2"/>
  <c r="V8" i="2"/>
  <c r="M53" i="1" l="1"/>
  <c r="J53" i="1"/>
  <c r="G53" i="1"/>
  <c r="D53" i="1"/>
  <c r="M52" i="1"/>
  <c r="J52" i="1"/>
  <c r="G52" i="1"/>
  <c r="D52" i="1"/>
  <c r="M51" i="1"/>
  <c r="J51" i="1"/>
  <c r="G51" i="1"/>
  <c r="D51" i="1"/>
  <c r="M50" i="1"/>
  <c r="J50" i="1"/>
  <c r="G50" i="1"/>
  <c r="D50" i="1"/>
  <c r="M49" i="1"/>
  <c r="J49" i="1"/>
  <c r="G49" i="1"/>
  <c r="D49" i="1"/>
  <c r="M48" i="1"/>
  <c r="J48" i="1"/>
  <c r="G48" i="1"/>
  <c r="D48" i="1"/>
  <c r="M47" i="1"/>
  <c r="J47" i="1"/>
  <c r="G47" i="1"/>
  <c r="D47" i="1"/>
  <c r="M46" i="1"/>
  <c r="J46" i="1"/>
  <c r="G46" i="1"/>
  <c r="D46" i="1"/>
  <c r="M45" i="1"/>
  <c r="J45" i="1"/>
  <c r="G45" i="1"/>
  <c r="D45" i="1"/>
  <c r="M44" i="1"/>
  <c r="J44" i="1"/>
  <c r="G44" i="1"/>
  <c r="D44" i="1"/>
  <c r="M43" i="1"/>
  <c r="J43" i="1"/>
  <c r="G43" i="1"/>
  <c r="D43" i="1"/>
  <c r="M42" i="1"/>
  <c r="J42" i="1"/>
  <c r="G42" i="1"/>
  <c r="D42" i="1"/>
  <c r="M41" i="1"/>
  <c r="J41" i="1"/>
  <c r="G41" i="1"/>
  <c r="D41" i="1"/>
  <c r="M40" i="1"/>
  <c r="J40" i="1"/>
  <c r="G40" i="1"/>
  <c r="D40" i="1"/>
  <c r="M39" i="1"/>
  <c r="J39" i="1"/>
  <c r="G39" i="1"/>
  <c r="D39" i="1"/>
  <c r="M38" i="1"/>
  <c r="J38" i="1"/>
  <c r="G38" i="1"/>
  <c r="D38" i="1"/>
  <c r="M37" i="1"/>
  <c r="J37" i="1"/>
  <c r="G37" i="1"/>
  <c r="D37" i="1"/>
  <c r="M36" i="1"/>
  <c r="J36" i="1"/>
  <c r="G36" i="1"/>
  <c r="D36" i="1"/>
  <c r="M35" i="1"/>
  <c r="J35" i="1"/>
  <c r="G35" i="1"/>
  <c r="D35" i="1"/>
  <c r="M34" i="1"/>
  <c r="J34" i="1"/>
  <c r="G34" i="1"/>
  <c r="D34" i="1"/>
  <c r="M33" i="1"/>
  <c r="J33" i="1"/>
  <c r="G33" i="1"/>
  <c r="D33" i="1"/>
  <c r="M32" i="1"/>
  <c r="J32" i="1"/>
  <c r="G32" i="1"/>
  <c r="D32" i="1"/>
  <c r="M31" i="1"/>
  <c r="J31" i="1"/>
  <c r="G31" i="1"/>
  <c r="D31" i="1"/>
  <c r="M30" i="1"/>
  <c r="J30" i="1"/>
  <c r="G30" i="1"/>
  <c r="D30" i="1"/>
  <c r="M29" i="1"/>
  <c r="J29" i="1"/>
  <c r="G29" i="1"/>
  <c r="D29" i="1"/>
  <c r="M28" i="1"/>
  <c r="J28" i="1"/>
  <c r="G28" i="1"/>
  <c r="D28" i="1"/>
  <c r="M27" i="1"/>
  <c r="J27" i="1"/>
  <c r="G27" i="1"/>
  <c r="D27" i="1"/>
  <c r="M26" i="1"/>
  <c r="J26" i="1"/>
  <c r="G26" i="1"/>
  <c r="D26" i="1"/>
  <c r="M25" i="1"/>
  <c r="J25" i="1"/>
  <c r="G25" i="1"/>
  <c r="D25" i="1"/>
  <c r="M24" i="1"/>
  <c r="J24" i="1"/>
  <c r="G24" i="1"/>
  <c r="D24" i="1"/>
  <c r="M23" i="1"/>
  <c r="J23" i="1"/>
  <c r="G23" i="1"/>
  <c r="D23" i="1"/>
  <c r="M22" i="1"/>
  <c r="J22" i="1"/>
  <c r="G22" i="1"/>
  <c r="D22" i="1"/>
  <c r="M21" i="1"/>
  <c r="J21" i="1"/>
  <c r="G21" i="1"/>
  <c r="D21" i="1"/>
  <c r="M20" i="1"/>
  <c r="J20" i="1"/>
  <c r="G20" i="1"/>
  <c r="D20" i="1"/>
  <c r="M19" i="1"/>
  <c r="J19" i="1"/>
  <c r="G19" i="1"/>
  <c r="D19" i="1"/>
  <c r="M18" i="1"/>
  <c r="J18" i="1"/>
  <c r="G18" i="1"/>
  <c r="D18" i="1"/>
  <c r="M17" i="1"/>
  <c r="J17" i="1"/>
  <c r="G17" i="1"/>
  <c r="D17" i="1"/>
  <c r="M16" i="1"/>
  <c r="J16" i="1"/>
  <c r="G16" i="1"/>
  <c r="D16" i="1"/>
  <c r="M15" i="1"/>
  <c r="J15" i="1"/>
  <c r="G15" i="1"/>
  <c r="D15" i="1"/>
  <c r="M14" i="1"/>
  <c r="J14" i="1"/>
  <c r="G14" i="1"/>
  <c r="D14" i="1"/>
  <c r="M13" i="1"/>
  <c r="J13" i="1"/>
  <c r="G13" i="1"/>
  <c r="D13" i="1"/>
  <c r="M12" i="1"/>
  <c r="J12" i="1"/>
  <c r="G12" i="1"/>
  <c r="D12" i="1"/>
  <c r="M11" i="1"/>
  <c r="J11" i="1"/>
  <c r="G11" i="1"/>
  <c r="D11" i="1"/>
  <c r="M10" i="1"/>
  <c r="J10" i="1"/>
  <c r="G10" i="1"/>
  <c r="D10" i="1"/>
  <c r="M9" i="1"/>
  <c r="J9" i="1"/>
  <c r="G9" i="1"/>
  <c r="D9" i="1"/>
  <c r="M8" i="1"/>
  <c r="J8" i="1"/>
  <c r="G8" i="1"/>
  <c r="D8" i="1"/>
  <c r="M7" i="1"/>
  <c r="J7" i="1"/>
  <c r="G7" i="1"/>
  <c r="D7" i="1"/>
  <c r="M6" i="1"/>
  <c r="J6" i="1"/>
  <c r="G6" i="1"/>
  <c r="D6" i="1"/>
  <c r="M5" i="1"/>
  <c r="J5" i="1"/>
  <c r="G5" i="1"/>
  <c r="D5" i="1"/>
  <c r="M4" i="1"/>
  <c r="J4" i="1"/>
  <c r="G4" i="1"/>
  <c r="D4" i="1"/>
  <c r="M3" i="1"/>
  <c r="J3" i="1"/>
  <c r="G3" i="1"/>
  <c r="D3" i="1"/>
  <c r="M2" i="1"/>
  <c r="J2" i="1"/>
  <c r="G2" i="1"/>
  <c r="D2" i="1"/>
  <c r="O8" i="1" l="1"/>
  <c r="O32" i="1"/>
  <c r="O38" i="1"/>
  <c r="O26" i="1"/>
  <c r="O18" i="1"/>
  <c r="O50" i="1"/>
  <c r="O20" i="1"/>
  <c r="O52" i="1"/>
  <c r="O36" i="1"/>
  <c r="O14" i="1"/>
  <c r="O2" i="1"/>
  <c r="O44" i="1"/>
  <c r="O4" i="1"/>
  <c r="O28" i="1"/>
  <c r="O30" i="1"/>
  <c r="O42" i="1"/>
  <c r="O40" i="1"/>
  <c r="O16" i="1"/>
  <c r="O24" i="1"/>
  <c r="O12" i="1"/>
  <c r="O46" i="1"/>
  <c r="O48" i="1"/>
  <c r="O10" i="1"/>
  <c r="O6" i="1"/>
  <c r="O22" i="1"/>
  <c r="O34" i="1"/>
  <c r="O3" i="1"/>
  <c r="O5" i="1"/>
  <c r="O7" i="1"/>
  <c r="O9" i="1"/>
  <c r="O11" i="1"/>
  <c r="O13" i="1"/>
  <c r="O15" i="1"/>
  <c r="O17" i="1"/>
  <c r="O19" i="1"/>
  <c r="O21" i="1"/>
  <c r="O23" i="1"/>
  <c r="O25" i="1"/>
  <c r="O27" i="1"/>
  <c r="O29" i="1"/>
  <c r="O31" i="1"/>
  <c r="O33" i="1"/>
  <c r="O37" i="1"/>
  <c r="O39" i="1"/>
  <c r="O41" i="1"/>
  <c r="O43" i="1"/>
  <c r="O45" i="1"/>
  <c r="O47" i="1"/>
  <c r="O49" i="1"/>
  <c r="O51" i="1"/>
  <c r="O53" i="1"/>
  <c r="O35" i="1"/>
</calcChain>
</file>

<file path=xl/sharedStrings.xml><?xml version="1.0" encoding="utf-8"?>
<sst xmlns="http://schemas.openxmlformats.org/spreadsheetml/2006/main" count="1135" uniqueCount="175">
  <si>
    <t>State</t>
  </si>
  <si>
    <t>Adjusted Regulatory Cohort Graduation Rate, 2010-11</t>
  </si>
  <si>
    <t>Percent of Students Receiving a Score of 3 or Higher on an AP Exam, 2010-11</t>
  </si>
  <si>
    <t>Percent of Students at or above Proficient on 8th Grade Reading NAEP, 2010-11</t>
  </si>
  <si>
    <t>Percent of Students at or above Proficient on 8th Grade Reading NAEP, 2021-22</t>
  </si>
  <si>
    <t>8th Grade Reading NAEP Proficiency Change, 2011 to 2022</t>
  </si>
  <si>
    <t>Percent of Students at or above Proficient on 8th Grade Mathematics NAEP, 2010-11</t>
  </si>
  <si>
    <t>Percent of Students at or above Proficient on 8th Grade Mathematics NAEP, 2021-22</t>
  </si>
  <si>
    <t>8th Grade Mathematics NAEP Proficiency Change, 2011 to 2022</t>
  </si>
  <si>
    <t>Indicators Improved On</t>
  </si>
  <si>
    <t>Total Secondary School Improvement Index Score</t>
  </si>
  <si>
    <t>ALABAMA</t>
  </si>
  <si>
    <t>ALASKA</t>
  </si>
  <si>
    <t>ARIZONA</t>
  </si>
  <si>
    <t>ARKANSAS</t>
  </si>
  <si>
    <t>CALIFORNIA</t>
  </si>
  <si>
    <t>COLORADO</t>
  </si>
  <si>
    <t>CONNECTICUT</t>
  </si>
  <si>
    <t>DELAWARE</t>
  </si>
  <si>
    <t>DISTRICT OF COLUMBIA</t>
  </si>
  <si>
    <t>FLORIDA</t>
  </si>
  <si>
    <t>GEORGIA</t>
  </si>
  <si>
    <t>HAWAII</t>
  </si>
  <si>
    <t>IDAHO (2013-14)</t>
  </si>
  <si>
    <t>INDIANA</t>
  </si>
  <si>
    <t>IOWA</t>
  </si>
  <si>
    <t>KANSAS</t>
  </si>
  <si>
    <t>KENTUCKY (2012-13)</t>
  </si>
  <si>
    <t>LOUISIANA</t>
  </si>
  <si>
    <t>MAINE</t>
  </si>
  <si>
    <t>MARYLAND</t>
  </si>
  <si>
    <t>MASSACHUSETTS</t>
  </si>
  <si>
    <t>MICHIGAN</t>
  </si>
  <si>
    <t>MINNESOTA</t>
  </si>
  <si>
    <t>MISSISSIPPI</t>
  </si>
  <si>
    <t>MISSOURI</t>
  </si>
  <si>
    <t>MONTANA</t>
  </si>
  <si>
    <t>NEBRASKA</t>
  </si>
  <si>
    <t>NEVADA</t>
  </si>
  <si>
    <t>NEW HAMPSHIRE</t>
  </si>
  <si>
    <t>NEW JERSEY</t>
  </si>
  <si>
    <t>NEW YORK</t>
  </si>
  <si>
    <t>NORTH CAROLINA</t>
  </si>
  <si>
    <t>NORTH DAKOTA</t>
  </si>
  <si>
    <t>OHIO</t>
  </si>
  <si>
    <t>OREGON</t>
  </si>
  <si>
    <t>PENNSYLVANIA</t>
  </si>
  <si>
    <t>RHODE ISLAND</t>
  </si>
  <si>
    <t>SOUTH CAROLINA</t>
  </si>
  <si>
    <t>SOUTH DAKOTA</t>
  </si>
  <si>
    <t>TENNESSEE</t>
  </si>
  <si>
    <t>TEXAS</t>
  </si>
  <si>
    <t>UTAH</t>
  </si>
  <si>
    <t>VERMONT</t>
  </si>
  <si>
    <t>VIRGINIA</t>
  </si>
  <si>
    <t>WEST VIRGINIA</t>
  </si>
  <si>
    <t>WISCONSIN</t>
  </si>
  <si>
    <t>WYOMING</t>
  </si>
  <si>
    <t>United States</t>
  </si>
  <si>
    <t>Regulatory Adjusted Cohort Graduation Rate, All Students: 2021-22</t>
  </si>
  <si>
    <t>ACGR Change, 2011 to 2022</t>
  </si>
  <si>
    <t>ILLINOIS</t>
  </si>
  <si>
    <t>* Initial ACGR scores are taken from 2013 for Kentucky and Oklahoma and from 2014 for Idaho, as those states were not yet reporting ACGR in 2011.</t>
  </si>
  <si>
    <t>WASHINGTON</t>
  </si>
  <si>
    <t>** Final ACGR scores are taken from 2021 for New Mexico and Okloahoma since NCES did not report 2022 ACGR for those states.</t>
  </si>
  <si>
    <t>OKLAHOMA (2012-13)**</t>
  </si>
  <si>
    <t>NEW MEXICO**</t>
  </si>
  <si>
    <t>Percent of Students Receiving a Score of 3 or Higher on an AP Exam, 2021-22</t>
  </si>
  <si>
    <t>AP Change, 2011 to 2022</t>
  </si>
  <si>
    <t>2005 (%)</t>
  </si>
  <si>
    <t>2006 (%)</t>
  </si>
  <si>
    <t>2007 (%)</t>
  </si>
  <si>
    <t>2008 (%)</t>
  </si>
  <si>
    <t>2009 (%)</t>
  </si>
  <si>
    <t>2010 (%)</t>
  </si>
  <si>
    <t>2011 (%)</t>
  </si>
  <si>
    <t>2012 (%)</t>
  </si>
  <si>
    <t>2013 (%)</t>
  </si>
  <si>
    <t>2015 (%)</t>
  </si>
  <si>
    <t>2016(%)</t>
  </si>
  <si>
    <t>2017(%)</t>
  </si>
  <si>
    <t>2018(%)</t>
  </si>
  <si>
    <t>2019(%)</t>
  </si>
  <si>
    <t>2020(%)</t>
  </si>
  <si>
    <t>2021(%)</t>
  </si>
  <si>
    <t>Average Annual Change in Four-Year Cohort Rate, 2003-2013 (%)</t>
  </si>
  <si>
    <t>All States</t>
  </si>
  <si>
    <t>AFGR</t>
  </si>
  <si>
    <t>—</t>
  </si>
  <si>
    <t>ACGR</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</si>
  <si>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</si>
  <si>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</si>
  <si>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</si>
  <si>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</si>
  <si>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</si>
  <si>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</si>
  <si>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</si>
  <si>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</si>
  <si>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</si>
  <si>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</si>
  <si>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</si>
  <si>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</si>
  <si>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</si>
  <si>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</si>
  <si>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</si>
  <si>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</si>
  <si>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</si>
  <si>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</si>
  <si>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</si>
  <si>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</si>
  <si>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</si>
  <si>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</si>
  <si>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</si>
  <si>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</si>
  <si>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</si>
  <si>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</si>
  <si>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</si>
  <si>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</si>
  <si>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</si>
  <si>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</si>
  <si>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</si>
  <si>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</si>
  <si>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</si>
  <si>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</si>
  <si>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</si>
  <si>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</si>
  <si>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</si>
  <si>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</si>
  <si>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</si>
  <si>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</si>
  <si>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</si>
  <si>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</si>
  <si>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</si>
  <si>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</si>
  <si>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</si>
  <si>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</si>
  <si>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</si>
  <si>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</si>
  <si>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</si>
  <si>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</si>
  <si>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</si>
  <si>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Sources: Stetser, M. &amp; Stillwell, R. (2014). Public High School Four-Year On-Time Graduation Rates and Event Dropout Rates: School Years 2010-11, 2011-12, and 2012-13: First Look (Provisional Data) (NCES 2014-391). U.S. Department of Education. Washington, DC: National Center for Education Statistics; U.S. Department of Education (2013). Provisional Data File: SY2012-13 Four-Year Regulatory Adjusted Cohort Graduation Rates.</t>
  </si>
  <si>
    <t>Source</t>
  </si>
  <si>
    <t>All Schools</t>
  </si>
  <si>
    <t>City</t>
  </si>
  <si>
    <t>Suburb</t>
  </si>
  <si>
    <t>Town</t>
  </si>
  <si>
    <t>Rural</t>
  </si>
  <si>
    <t># of Schools</t>
  </si>
  <si>
    <t># of Non-Graduates</t>
  </si>
  <si>
    <t>IDAHO</t>
  </si>
  <si>
    <t>KENTUCKY</t>
  </si>
  <si>
    <t>NEW MEXICO</t>
  </si>
  <si>
    <t>OKLAHOMA</t>
  </si>
  <si>
    <t>Low-Graduation Rate High Schools (100 or more students) and Number of Non-Graduates that Attended Them, by State and Locale, 2021-22</t>
  </si>
  <si>
    <t>Averaged Freshman Graduation Rate (AFGR) and Four-Year Adjusted Cohort Graduation Rate (ACGR), by State, 2005-2022</t>
  </si>
  <si>
    <t>Average Annual Change in ACGR, 2011-2022 (% Point)*</t>
  </si>
  <si>
    <t>Change in Four-Year Cohort Rate, 2011-2022 (%)**</t>
  </si>
  <si>
    <t>Adjusted Cohort Graduation Rates, by State and Subgroup, 2021-22</t>
  </si>
  <si>
    <t>2022(%)</t>
  </si>
  <si>
    <t>*The Average Annual Change in ACGR reflects the annual change from 2013 to 2022 for Kentucky, 2013 to 2021 for Oklahoma, 2011 to 2021 for New Mexico, and from 2014 to 2022 for Idaho.</t>
  </si>
  <si>
    <t>**The Change in Four-Year Cohort Rate reflects the change from 2013 to 2022 for Kentucky, 2013 to 2021 for Oklahoma, 2011 to 2021 for New Mexico, and from 2014 to 2022 for Idaho.</t>
  </si>
  <si>
    <t>EDFacts/Consolidated State Performance Report, 2021-22: http://www2.ed.gov/admins/lead/account/consolidated/index.html</t>
  </si>
  <si>
    <t>Regulatory Adjusted Cohort Graduation Rate, Black: 2021-22</t>
  </si>
  <si>
    <t>Regulatory Adjusted Cohort Graduation Rate, Hispanic: 2021-22</t>
  </si>
  <si>
    <t>Regulatory Adjusted Cohort Graduation Rate, White: 2021-22</t>
  </si>
  <si>
    <t>Regulatory Adjusted Cohort Graduation Rate, Asian and Pacific Islander: 2021-22</t>
  </si>
  <si>
    <t>Regulatory Adjusted Cohort Graduation Rate, American Indian and Alaskan Native: 2021-22</t>
  </si>
  <si>
    <t>Regulatory Adjusted Cohort Graduation Rate, Two or More Races: 2021-22</t>
  </si>
  <si>
    <t>Regulatory Adjusted Cohort Graduation Rate, Low Income: 2021-22</t>
  </si>
  <si>
    <t>Regulatory Adjusted Cohort Graduation Rate, Children with Disabilities: 2021-22</t>
  </si>
  <si>
    <t>Regulatory Adjusted Cohort Graduation Rate, Limited English Proficient: 2021-22</t>
  </si>
  <si>
    <t>Regulatory Adjusted Cohort Graduation Rate, Homeless: 2021-22</t>
  </si>
  <si>
    <t>Regulatory Adjusted Cohort Graduation Rate, Foster Care: 2021-22</t>
  </si>
  <si>
    <t>86..5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</si>
</sst>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1"/>
      <color theme="0"/>
      <name val="Calibri"/>
      <family val="2"/>
      <scheme val="minor"/>
    </font>
    <font>
      <b/>
      <sz val="12"/>
      <color theme="0"/>
      <name val="Calibri"/>
      <family val="2"/>
      <scheme val="minor"/>
    </font>
    <font>
      <sz val="10"/>
      <name val="MS Sans Serif"/>
      <family val="2"/>
    </font>
    <font>
      <sz val="12"/>
      <name val="Calibri"/>
      <family val="2"/>
      <scheme val="minor"/>
    </font>
    <font>
      <sz val="12"/>
      <color rgb="FF000000"/>
      <name val="Calibri"/>
      <family val="2"/>
      <scheme val="minor"/>
    </font>
    <font>
      <vertAlign val="superscript"/>
      <sz val="14"/>
      <color theme="1"/>
      <name val="Calibri"/>
      <family val="2"/>
      <scheme val="minor"/>
    </font>
    <font>
      <b/>
      <sz val="10"/>
      <color theme="1"/>
      <name val="Calibri"/>
      <family val="2"/>
      <scheme val="minor"/>
    </font>
    <font>
      <b/>
      <sz val="12"/>
      <name val="Calibri"/>
      <family val="2"/>
      <scheme val="minor"/>
    </font>
  </fonts>
  <fills count="18">
    <fill>
      <patternFill patternType="none"/>
    </fill>
    <fill>
      <patternFill patternType="gray125"/>
    </fill>
    <fill>
      <patternFill patternType="solid">
        <fgColor theme="7" tint="-0.249977111117893"/>
        <bgColor indexed="64"/>
      </patternFill>
    </fill>
    <fill>
      <patternFill patternType="solid">
        <fgColor theme="7" tint="0.39997558519241921"/>
        <bgColor indexed="64"/>
      </patternFill>
    </fill>
    <fill>
      <patternFill patternType="solid">
        <fgColor theme="0"/>
        <bgColor indexed="64"/>
      </patternFill>
    </fill>
    <fill>
      <patternFill patternType="solid">
        <fgColor theme="3" tint="0.59999389629810485"/>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8"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0B442"/>
        <bgColor indexed="64"/>
      </patternFill>
    </fill>
  </fills>
  <borders count="20">
    <border>
      <left/>
      <right/>
      <top/>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auto="1"/>
      </right>
      <top style="thin">
        <color auto="1"/>
      </top>
      <bottom style="thin">
        <color auto="1"/>
      </bottom>
      <diagonal/>
    </border>
    <border>
      <left style="thin">
        <color rgb="FF000000"/>
      </left>
      <right style="thin">
        <color rgb="FF000000"/>
      </right>
      <top style="thin">
        <color rgb="FF000000"/>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s>
  <cellStyleXfs count="6">
    <xf numFmtId="0" fontId="0" fillId="0" borderId="0"/>
    <xf numFmtId="9" fontId="4" fillId="0" borderId="0" applyFont="0" applyFill="0" applyBorder="0" applyAlignment="0" applyProtection="0"/>
    <xf numFmtId="0" fontId="5" fillId="0" borderId="0"/>
    <xf numFmtId="0" fontId="2" fillId="0" borderId="0"/>
    <xf numFmtId="0" fontId="11" fillId="0" borderId="0"/>
    <xf numFmtId="9" fontId="4" fillId="0" borderId="0" applyFont="0" applyFill="0" applyBorder="0" applyAlignment="0" applyProtection="0"/>
  </cellStyleXfs>
  <cellXfs count="123">
    <xf numFmtId="0" fontId="0" fillId="0" borderId="0" xfId="0"/>
    <xf numFmtId="164" fontId="0" fillId="0" borderId="0" xfId="1" applyNumberFormat="1" applyFont="1"/>
    <xf numFmtId="9" fontId="0" fillId="0" borderId="0" xfId="1" applyFont="1"/>
    <xf numFmtId="1" fontId="0" fillId="0" borderId="0" xfId="0" applyNumberFormat="1"/>
    <xf numFmtId="0" fontId="6" fillId="0" borderId="1" xfId="2" applyFont="1" applyBorder="1" applyAlignment="1">
      <alignment horizontal="center" vertical="center" wrapText="1"/>
    </xf>
    <xf numFmtId="0" fontId="5" fillId="0" borderId="0" xfId="2" applyAlignment="1">
      <alignment horizontal="left" wrapText="1"/>
    </xf>
    <xf numFmtId="0" fontId="0" fillId="0" borderId="0" xfId="0" applyAlignment="1">
      <alignment wrapText="1"/>
    </xf>
    <xf numFmtId="164" fontId="0" fillId="0" borderId="0" xfId="1" applyNumberFormat="1" applyFont="1" applyAlignment="1">
      <alignment wrapText="1"/>
    </xf>
    <xf numFmtId="9" fontId="0" fillId="0" borderId="0" xfId="1" applyFont="1" applyAlignment="1">
      <alignment wrapText="1"/>
    </xf>
    <xf numFmtId="1" fontId="0" fillId="0" borderId="0" xfId="0" applyNumberFormat="1" applyAlignment="1">
      <alignment wrapText="1"/>
    </xf>
    <xf numFmtId="0" fontId="5" fillId="0" borderId="0" xfId="2"/>
    <xf numFmtId="164" fontId="0" fillId="0" borderId="0" xfId="0" applyNumberFormat="1"/>
    <xf numFmtId="164" fontId="5" fillId="0" borderId="0" xfId="1" applyNumberFormat="1" applyFont="1"/>
    <xf numFmtId="164" fontId="5" fillId="0" borderId="0" xfId="2" applyNumberFormat="1"/>
    <xf numFmtId="0" fontId="6" fillId="0" borderId="1" xfId="2" applyFont="1" applyBorder="1"/>
    <xf numFmtId="164" fontId="6" fillId="0" borderId="0" xfId="1" applyNumberFormat="1" applyFont="1" applyBorder="1"/>
    <xf numFmtId="164" fontId="3" fillId="0" borderId="0" xfId="1" applyNumberFormat="1" applyFont="1" applyBorder="1" applyAlignment="1">
      <alignment horizontal="left" wrapText="1"/>
    </xf>
    <xf numFmtId="0" fontId="3" fillId="0" borderId="0" xfId="2" applyFont="1" applyAlignment="1">
      <alignment horizontal="left" wrapText="1"/>
    </xf>
    <xf numFmtId="0" fontId="3" fillId="0" borderId="0" xfId="2" applyFont="1"/>
    <xf numFmtId="164" fontId="8" fillId="0" borderId="0" xfId="0" applyNumberFormat="1" applyFont="1"/>
    <xf numFmtId="164" fontId="6" fillId="0" borderId="0" xfId="2" applyNumberFormat="1" applyFont="1"/>
    <xf numFmtId="1" fontId="8" fillId="0" borderId="0" xfId="0" applyNumberFormat="1" applyFont="1"/>
    <xf numFmtId="164" fontId="8" fillId="0" borderId="0" xfId="1" applyNumberFormat="1" applyFont="1"/>
    <xf numFmtId="0" fontId="8" fillId="0" borderId="0" xfId="3" applyFont="1" applyAlignment="1">
      <alignment horizontal="left"/>
    </xf>
    <xf numFmtId="0" fontId="2" fillId="0" borderId="0" xfId="3" applyAlignment="1">
      <alignment horizontal="left"/>
    </xf>
    <xf numFmtId="0" fontId="2" fillId="0" borderId="0" xfId="3"/>
    <xf numFmtId="0" fontId="10" fillId="2" borderId="2" xfId="3" applyFont="1" applyFill="1" applyBorder="1" applyAlignment="1">
      <alignment horizontal="left" wrapText="1"/>
    </xf>
    <xf numFmtId="0" fontId="2" fillId="3" borderId="2" xfId="3" applyFill="1" applyBorder="1" applyAlignment="1">
      <alignment horizontal="left"/>
    </xf>
    <xf numFmtId="0" fontId="8" fillId="3" borderId="2" xfId="3" applyFont="1" applyFill="1" applyBorder="1" applyAlignment="1">
      <alignment horizontal="left"/>
    </xf>
    <xf numFmtId="0" fontId="8" fillId="3" borderId="2" xfId="3" applyFont="1" applyFill="1" applyBorder="1" applyAlignment="1" applyProtection="1">
      <alignment horizontal="left"/>
      <protection hidden="1"/>
    </xf>
    <xf numFmtId="0" fontId="2" fillId="0" borderId="2" xfId="3" applyBorder="1" applyAlignment="1">
      <alignment horizontal="left"/>
    </xf>
    <xf numFmtId="165" fontId="12" fillId="0" borderId="2" xfId="4" applyNumberFormat="1" applyFont="1" applyBorder="1" applyAlignment="1">
      <alignment horizontal="left"/>
    </xf>
    <xf numFmtId="165" fontId="2" fillId="0" borderId="2" xfId="3" applyNumberFormat="1" applyBorder="1" applyAlignment="1">
      <alignment horizontal="left"/>
    </xf>
    <xf numFmtId="165" fontId="2" fillId="0" borderId="3" xfId="3" applyNumberFormat="1" applyBorder="1" applyAlignment="1">
      <alignment horizontal="left"/>
    </xf>
    <xf numFmtId="165" fontId="0" fillId="0" borderId="2" xfId="5" applyNumberFormat="1" applyFont="1" applyFill="1" applyBorder="1" applyAlignment="1">
      <alignment horizontal="left"/>
    </xf>
    <xf numFmtId="165" fontId="0" fillId="0" borderId="2" xfId="5" applyNumberFormat="1" applyFont="1" applyFill="1" applyBorder="1" applyAlignment="1" applyProtection="1">
      <alignment horizontal="left"/>
      <protection hidden="1"/>
    </xf>
    <xf numFmtId="165" fontId="8" fillId="0" borderId="2" xfId="3" applyNumberFormat="1" applyFont="1" applyBorder="1" applyAlignment="1" applyProtection="1">
      <alignment horizontal="left"/>
      <protection hidden="1"/>
    </xf>
    <xf numFmtId="165" fontId="6" fillId="0" borderId="2" xfId="5" applyNumberFormat="1" applyFont="1" applyFill="1" applyBorder="1" applyAlignment="1" applyProtection="1">
      <alignment horizontal="left"/>
      <protection hidden="1"/>
    </xf>
    <xf numFmtId="165" fontId="8" fillId="3" borderId="2" xfId="3" applyNumberFormat="1" applyFont="1" applyFill="1" applyBorder="1" applyAlignment="1" applyProtection="1">
      <alignment horizontal="left"/>
      <protection hidden="1"/>
    </xf>
    <xf numFmtId="165" fontId="6" fillId="3" borderId="2" xfId="5" applyNumberFormat="1" applyFont="1" applyFill="1" applyBorder="1" applyAlignment="1" applyProtection="1">
      <alignment horizontal="left"/>
      <protection hidden="1"/>
    </xf>
    <xf numFmtId="0" fontId="8" fillId="0" borderId="2" xfId="3" applyFont="1" applyBorder="1" applyAlignment="1" applyProtection="1">
      <alignment horizontal="left"/>
      <protection hidden="1"/>
    </xf>
    <xf numFmtId="165" fontId="0" fillId="0" borderId="3" xfId="5" applyNumberFormat="1" applyFont="1" applyFill="1" applyBorder="1" applyAlignment="1">
      <alignment horizontal="left"/>
    </xf>
    <xf numFmtId="165" fontId="2" fillId="3" borderId="2" xfId="3" applyNumberFormat="1" applyFill="1" applyBorder="1" applyAlignment="1">
      <alignment horizontal="left"/>
    </xf>
    <xf numFmtId="165" fontId="13" fillId="0" borderId="3" xfId="3" applyNumberFormat="1" applyFont="1" applyBorder="1" applyAlignment="1">
      <alignment horizontal="left"/>
    </xf>
    <xf numFmtId="165" fontId="13" fillId="4" borderId="3" xfId="3" applyNumberFormat="1" applyFont="1" applyFill="1" applyBorder="1" applyAlignment="1">
      <alignment horizontal="left"/>
    </xf>
    <xf numFmtId="165" fontId="2" fillId="0" borderId="0" xfId="3" applyNumberFormat="1" applyAlignment="1">
      <alignment horizontal="left"/>
    </xf>
    <xf numFmtId="0" fontId="14" fillId="0" borderId="0" xfId="3" applyFont="1" applyAlignment="1">
      <alignment vertical="center"/>
    </xf>
    <xf numFmtId="0" fontId="8" fillId="0" borderId="0" xfId="0" applyFont="1"/>
    <xf numFmtId="0" fontId="15" fillId="0" borderId="4" xfId="0" applyFont="1" applyBorder="1" applyAlignment="1">
      <alignment horizontal="center" vertical="center" wrapText="1"/>
    </xf>
    <xf numFmtId="164" fontId="15" fillId="5" borderId="5" xfId="0" applyNumberFormat="1" applyFont="1" applyFill="1" applyBorder="1" applyAlignment="1">
      <alignment wrapText="1"/>
    </xf>
    <xf numFmtId="164" fontId="15" fillId="6" borderId="5" xfId="0" applyNumberFormat="1" applyFont="1" applyFill="1" applyBorder="1" applyAlignment="1">
      <alignment wrapText="1"/>
    </xf>
    <xf numFmtId="164" fontId="15" fillId="7" borderId="5" xfId="0" applyNumberFormat="1" applyFont="1" applyFill="1" applyBorder="1" applyAlignment="1">
      <alignment wrapText="1"/>
    </xf>
    <xf numFmtId="164" fontId="15" fillId="7" borderId="6" xfId="0" applyNumberFormat="1" applyFont="1" applyFill="1" applyBorder="1" applyAlignment="1">
      <alignment wrapText="1"/>
    </xf>
    <xf numFmtId="164" fontId="15" fillId="7" borderId="7" xfId="0" applyNumberFormat="1" applyFont="1" applyFill="1" applyBorder="1" applyAlignment="1">
      <alignment wrapText="1"/>
    </xf>
    <xf numFmtId="0" fontId="7" fillId="0" borderId="8" xfId="0" applyFont="1" applyBorder="1" applyAlignment="1">
      <alignment horizontal="center" vertical="center" wrapText="1"/>
    </xf>
    <xf numFmtId="164" fontId="7" fillId="5" borderId="9" xfId="0" applyNumberFormat="1" applyFont="1" applyFill="1" applyBorder="1" applyAlignment="1">
      <alignment wrapText="1"/>
    </xf>
    <xf numFmtId="164" fontId="7" fillId="6" borderId="9" xfId="0" applyNumberFormat="1" applyFont="1" applyFill="1" applyBorder="1" applyAlignment="1">
      <alignment wrapText="1"/>
    </xf>
    <xf numFmtId="164" fontId="7" fillId="7" borderId="9" xfId="0" applyNumberFormat="1" applyFont="1" applyFill="1" applyBorder="1" applyAlignment="1">
      <alignment wrapText="1"/>
    </xf>
    <xf numFmtId="164" fontId="7" fillId="7" borderId="10" xfId="0" applyNumberFormat="1" applyFont="1" applyFill="1" applyBorder="1" applyAlignment="1">
      <alignment wrapText="1"/>
    </xf>
    <xf numFmtId="0" fontId="0" fillId="8" borderId="0" xfId="0" applyFill="1"/>
    <xf numFmtId="164" fontId="15" fillId="7" borderId="10" xfId="0" applyNumberFormat="1" applyFont="1" applyFill="1" applyBorder="1" applyAlignment="1">
      <alignment wrapText="1"/>
    </xf>
    <xf numFmtId="0" fontId="7" fillId="0" borderId="11" xfId="0" applyFont="1" applyBorder="1" applyAlignment="1">
      <alignment horizontal="center" vertical="center" wrapText="1"/>
    </xf>
    <xf numFmtId="164" fontId="7" fillId="5" borderId="12" xfId="0" applyNumberFormat="1" applyFont="1" applyFill="1" applyBorder="1" applyAlignment="1">
      <alignment wrapText="1"/>
    </xf>
    <xf numFmtId="164" fontId="7" fillId="6" borderId="12" xfId="0" applyNumberFormat="1" applyFont="1" applyFill="1" applyBorder="1" applyAlignment="1">
      <alignment wrapText="1"/>
    </xf>
    <xf numFmtId="164" fontId="7" fillId="7" borderId="12" xfId="0" applyNumberFormat="1" applyFont="1" applyFill="1" applyBorder="1" applyAlignment="1">
      <alignment wrapText="1"/>
    </xf>
    <xf numFmtId="164" fontId="7" fillId="7" borderId="13" xfId="0" applyNumberFormat="1" applyFont="1" applyFill="1" applyBorder="1" applyAlignment="1">
      <alignment wrapText="1"/>
    </xf>
    <xf numFmtId="0" fontId="15" fillId="0" borderId="9" xfId="0" applyFont="1" applyBorder="1" applyAlignment="1">
      <alignment horizontal="center" vertical="center" wrapText="1"/>
    </xf>
    <xf numFmtId="164" fontId="15" fillId="5" borderId="9" xfId="0" applyNumberFormat="1" applyFont="1" applyFill="1" applyBorder="1" applyAlignment="1">
      <alignment wrapText="1"/>
    </xf>
    <xf numFmtId="164" fontId="15" fillId="6" borderId="9" xfId="0" applyNumberFormat="1" applyFont="1" applyFill="1" applyBorder="1" applyAlignment="1">
      <alignment wrapText="1"/>
    </xf>
    <xf numFmtId="164" fontId="15" fillId="6" borderId="12" xfId="0" applyNumberFormat="1" applyFont="1" applyFill="1" applyBorder="1" applyAlignment="1">
      <alignment wrapText="1"/>
    </xf>
    <xf numFmtId="164" fontId="15" fillId="7" borderId="9" xfId="0" applyNumberFormat="1" applyFont="1" applyFill="1" applyBorder="1" applyAlignment="1">
      <alignment wrapText="1"/>
    </xf>
    <xf numFmtId="164" fontId="15" fillId="0" borderId="9" xfId="0" applyNumberFormat="1" applyFont="1" applyBorder="1" applyAlignment="1">
      <alignment wrapText="1"/>
    </xf>
    <xf numFmtId="164" fontId="7" fillId="0" borderId="9" xfId="0" applyNumberFormat="1" applyFont="1" applyBorder="1" applyAlignment="1">
      <alignment wrapText="1"/>
    </xf>
    <xf numFmtId="0" fontId="6" fillId="0" borderId="0" xfId="3" applyFont="1"/>
    <xf numFmtId="3" fontId="2" fillId="0" borderId="0" xfId="3" applyNumberFormat="1"/>
    <xf numFmtId="0" fontId="6" fillId="0" borderId="3" xfId="3" applyFont="1" applyBorder="1"/>
    <xf numFmtId="0" fontId="2" fillId="0" borderId="3" xfId="3" applyBorder="1"/>
    <xf numFmtId="3" fontId="2" fillId="13" borderId="14" xfId="3" applyNumberFormat="1" applyFill="1" applyBorder="1"/>
    <xf numFmtId="3" fontId="2" fillId="13" borderId="15" xfId="3" applyNumberFormat="1" applyFill="1" applyBorder="1"/>
    <xf numFmtId="3" fontId="2" fillId="14" borderId="14" xfId="3" applyNumberFormat="1" applyFill="1" applyBorder="1"/>
    <xf numFmtId="3" fontId="2" fillId="14" borderId="15" xfId="3" applyNumberFormat="1" applyFill="1" applyBorder="1"/>
    <xf numFmtId="3" fontId="2" fillId="15" borderId="14" xfId="3" applyNumberFormat="1" applyFill="1" applyBorder="1"/>
    <xf numFmtId="3" fontId="2" fillId="15" borderId="15" xfId="3" applyNumberFormat="1" applyFill="1" applyBorder="1"/>
    <xf numFmtId="3" fontId="2" fillId="16" borderId="14" xfId="3" applyNumberFormat="1" applyFill="1" applyBorder="1"/>
    <xf numFmtId="3" fontId="2" fillId="16" borderId="15" xfId="3" applyNumberFormat="1" applyFill="1" applyBorder="1"/>
    <xf numFmtId="3" fontId="2" fillId="8" borderId="14" xfId="3" applyNumberFormat="1" applyFill="1" applyBorder="1"/>
    <xf numFmtId="3" fontId="2" fillId="8" borderId="15" xfId="3" applyNumberFormat="1" applyFill="1" applyBorder="1"/>
    <xf numFmtId="3" fontId="2" fillId="13" borderId="16" xfId="3" applyNumberFormat="1" applyFill="1" applyBorder="1"/>
    <xf numFmtId="3" fontId="2" fillId="13" borderId="17" xfId="3" applyNumberFormat="1" applyFill="1" applyBorder="1"/>
    <xf numFmtId="3" fontId="2" fillId="14" borderId="16" xfId="3" applyNumberFormat="1" applyFill="1" applyBorder="1"/>
    <xf numFmtId="3" fontId="2" fillId="14" borderId="17" xfId="3" applyNumberFormat="1" applyFill="1" applyBorder="1"/>
    <xf numFmtId="3" fontId="2" fillId="15" borderId="16" xfId="3" applyNumberFormat="1" applyFill="1" applyBorder="1"/>
    <xf numFmtId="3" fontId="2" fillId="15" borderId="17" xfId="3" applyNumberFormat="1" applyFill="1" applyBorder="1"/>
    <xf numFmtId="3" fontId="2" fillId="16" borderId="16" xfId="3" applyNumberFormat="1" applyFill="1" applyBorder="1"/>
    <xf numFmtId="3" fontId="2" fillId="16" borderId="17" xfId="3" applyNumberFormat="1" applyFill="1" applyBorder="1"/>
    <xf numFmtId="3" fontId="2" fillId="8" borderId="16" xfId="3" applyNumberFormat="1" applyFill="1" applyBorder="1"/>
    <xf numFmtId="3" fontId="2" fillId="8" borderId="17" xfId="3" applyNumberFormat="1" applyFill="1" applyBorder="1"/>
    <xf numFmtId="0" fontId="1" fillId="0" borderId="3" xfId="3" applyFont="1" applyBorder="1"/>
    <xf numFmtId="3" fontId="6" fillId="9" borderId="14" xfId="3" applyNumberFormat="1" applyFont="1" applyFill="1" applyBorder="1" applyAlignment="1">
      <alignment horizontal="center"/>
    </xf>
    <xf numFmtId="3" fontId="6" fillId="9" borderId="15" xfId="3" applyNumberFormat="1" applyFont="1" applyFill="1" applyBorder="1" applyAlignment="1">
      <alignment horizontal="center"/>
    </xf>
    <xf numFmtId="3" fontId="6" fillId="10" borderId="14" xfId="3" applyNumberFormat="1" applyFont="1" applyFill="1" applyBorder="1" applyAlignment="1">
      <alignment horizontal="center"/>
    </xf>
    <xf numFmtId="3" fontId="6" fillId="10" borderId="15" xfId="3" applyNumberFormat="1" applyFont="1" applyFill="1" applyBorder="1" applyAlignment="1">
      <alignment horizontal="center"/>
    </xf>
    <xf numFmtId="3" fontId="6" fillId="11" borderId="14" xfId="3" applyNumberFormat="1" applyFont="1" applyFill="1" applyBorder="1" applyAlignment="1">
      <alignment horizontal="center"/>
    </xf>
    <xf numFmtId="3" fontId="6" fillId="11" borderId="15" xfId="3" applyNumberFormat="1" applyFont="1" applyFill="1" applyBorder="1" applyAlignment="1">
      <alignment horizontal="center"/>
    </xf>
    <xf numFmtId="3" fontId="6" fillId="2" borderId="14" xfId="3" applyNumberFormat="1" applyFont="1" applyFill="1" applyBorder="1" applyAlignment="1">
      <alignment horizontal="center"/>
    </xf>
    <xf numFmtId="3" fontId="6" fillId="2" borderId="15" xfId="3" applyNumberFormat="1" applyFont="1" applyFill="1" applyBorder="1" applyAlignment="1">
      <alignment horizontal="center"/>
    </xf>
    <xf numFmtId="3" fontId="6" fillId="12" borderId="14" xfId="3" applyNumberFormat="1" applyFont="1" applyFill="1" applyBorder="1" applyAlignment="1">
      <alignment horizontal="center"/>
    </xf>
    <xf numFmtId="3" fontId="6" fillId="12" borderId="15" xfId="3" applyNumberFormat="1" applyFont="1" applyFill="1" applyBorder="1" applyAlignment="1">
      <alignment horizontal="center"/>
    </xf>
    <xf numFmtId="0" fontId="9" fillId="17" borderId="2" xfId="3" applyFont="1" applyFill="1" applyBorder="1" applyAlignment="1">
      <alignment horizontal="left" wrapText="1"/>
    </xf>
    <xf numFmtId="0" fontId="16" fillId="17" borderId="2" xfId="3" applyFont="1" applyFill="1" applyBorder="1" applyAlignment="1">
      <alignment horizontal="left" wrapText="1"/>
    </xf>
    <xf numFmtId="9" fontId="16" fillId="17" borderId="2" xfId="3" applyNumberFormat="1" applyFont="1" applyFill="1" applyBorder="1" applyAlignment="1">
      <alignment horizontal="left" wrapText="1"/>
    </xf>
    <xf numFmtId="0" fontId="2" fillId="0" borderId="0" xfId="3" applyAlignment="1">
      <alignment horizontal="left" wrapText="1"/>
    </xf>
    <xf numFmtId="3" fontId="6" fillId="9" borderId="18" xfId="3" applyNumberFormat="1" applyFont="1" applyFill="1" applyBorder="1" applyAlignment="1">
      <alignment horizontal="center"/>
    </xf>
    <xf numFmtId="3" fontId="6" fillId="9" borderId="19" xfId="3" applyNumberFormat="1" applyFont="1" applyFill="1" applyBorder="1" applyAlignment="1">
      <alignment horizontal="center"/>
    </xf>
    <xf numFmtId="3" fontId="6" fillId="10" borderId="18" xfId="3" applyNumberFormat="1" applyFont="1" applyFill="1" applyBorder="1" applyAlignment="1">
      <alignment horizontal="center"/>
    </xf>
    <xf numFmtId="3" fontId="6" fillId="10" borderId="19" xfId="3" applyNumberFormat="1" applyFont="1" applyFill="1" applyBorder="1" applyAlignment="1">
      <alignment horizontal="center"/>
    </xf>
    <xf numFmtId="3" fontId="6" fillId="11" borderId="18" xfId="3" applyNumberFormat="1" applyFont="1" applyFill="1" applyBorder="1" applyAlignment="1">
      <alignment horizontal="center"/>
    </xf>
    <xf numFmtId="3" fontId="6" fillId="11" borderId="19" xfId="3" applyNumberFormat="1" applyFont="1" applyFill="1" applyBorder="1" applyAlignment="1">
      <alignment horizontal="center"/>
    </xf>
    <xf numFmtId="3" fontId="6" fillId="2" borderId="18" xfId="3" applyNumberFormat="1" applyFont="1" applyFill="1" applyBorder="1" applyAlignment="1">
      <alignment horizontal="center"/>
    </xf>
    <xf numFmtId="3" fontId="6" fillId="2" borderId="19" xfId="3" applyNumberFormat="1" applyFont="1" applyFill="1" applyBorder="1" applyAlignment="1">
      <alignment horizontal="center"/>
    </xf>
    <xf numFmtId="3" fontId="6" fillId="12" borderId="18" xfId="3" applyNumberFormat="1" applyFont="1" applyFill="1" applyBorder="1" applyAlignment="1">
      <alignment horizontal="center"/>
    </xf>
    <xf numFmtId="3" fontId="6" fillId="12" borderId="19" xfId="3" applyNumberFormat="1" applyFont="1" applyFill="1" applyBorder="1" applyAlignment="1">
      <alignment horizontal="center"/>
    </xf>
    <xf numFmtId="0" fontId="7" fillId="0" borderId="0" xfId="0" applyFont="1"/>
  </cellXfs>
  <cellStyles count="6">
    <cellStyle name="Normal" xfId="0" builtinId="0"/>
    <cellStyle name="Normal 2" xfId="2" xr:uid="{B8766B6B-6739-E64D-BAE0-93142AAA6722}"/>
    <cellStyle name="Normal 2 2" xfId="3" xr:uid="{F44845FE-8ABC-4438-877C-FE5BB69DFFB7}"/>
    <cellStyle name="Normal 2 2 2" xfId="4" xr:uid="{84C2C1F0-CE30-4949-93AD-34E62BAF1B8B}"/>
    <cellStyle name="Percent" xfId="1" builtinId="5"/>
    <cellStyle name="Percent 3 3" xfId="5" xr:uid="{A874DFC0-B8AF-4C70-BB5C-18A2FC81BB23}"/>
  </cellStyles>
  <dxfs count="15">
    <dxf>
      <font>
        <b val="0"/>
        <i val="0"/>
        <strike val="0"/>
        <condense val="0"/>
        <extend val="0"/>
        <outline val="0"/>
        <shadow val="0"/>
        <u val="none"/>
        <vertAlign val="baseline"/>
        <sz val="10"/>
        <color theme="1"/>
        <name val="Calibri"/>
        <scheme val="minor"/>
      </font>
      <numFmt numFmtId="164" formatCode="0.0%"/>
      <fill>
        <patternFill patternType="solid">
          <fgColor indexed="64"/>
          <bgColor theme="9" tint="0.39997558519241921"/>
        </patternFill>
      </fill>
      <alignment horizontal="general" vertical="bottom" textRotation="0" wrapText="1" indent="0" justifyLastLine="0" shrinkToFit="0" readingOrder="0"/>
      <border diagonalUp="0" diagonalDown="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Calibri"/>
        <scheme val="minor"/>
      </font>
      <numFmt numFmtId="164" formatCode="0.0%"/>
      <fill>
        <patternFill patternType="solid">
          <fgColor indexed="64"/>
          <bgColor theme="9" tint="0.39997558519241921"/>
        </patternFill>
      </fill>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minor"/>
      </font>
      <numFmt numFmtId="164" formatCode="0.0%"/>
      <fill>
        <patternFill patternType="solid">
          <fgColor indexed="64"/>
          <bgColor theme="9" tint="0.39997558519241921"/>
        </patternFill>
      </fill>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minor"/>
      </font>
      <numFmt numFmtId="164" formatCode="0.0%"/>
      <fill>
        <patternFill patternType="solid">
          <fgColor indexed="64"/>
          <bgColor theme="6" tint="0.39997558519241921"/>
        </patternFill>
      </fill>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minor"/>
      </font>
      <numFmt numFmtId="164" formatCode="0.0%"/>
      <fill>
        <patternFill patternType="solid">
          <fgColor indexed="64"/>
          <bgColor theme="6" tint="0.39997558519241921"/>
        </patternFill>
      </fill>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numFmt numFmtId="164" formatCode="0.0%"/>
      <fill>
        <patternFill patternType="solid">
          <fgColor indexed="64"/>
          <bgColor theme="6" tint="0.39997558519241921"/>
        </patternFill>
      </fill>
      <border>
        <left style="thin">
          <color rgb="FF000000"/>
        </left>
        <right style="thin">
          <color rgb="FF000000"/>
        </right>
      </border>
    </dxf>
    <dxf>
      <font>
        <b val="0"/>
        <i val="0"/>
        <strike val="0"/>
        <condense val="0"/>
        <extend val="0"/>
        <outline val="0"/>
        <shadow val="0"/>
        <u val="none"/>
        <vertAlign val="baseline"/>
        <sz val="10"/>
        <color theme="1"/>
        <name val="Calibri"/>
        <scheme val="minor"/>
      </font>
      <numFmt numFmtId="164" formatCode="0.0%"/>
      <fill>
        <patternFill patternType="solid">
          <fgColor indexed="64"/>
          <bgColor theme="6" tint="0.39997558519241921"/>
        </patternFill>
      </fill>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minor"/>
      </font>
      <numFmt numFmtId="164" formatCode="0.0%"/>
      <fill>
        <patternFill patternType="solid">
          <fgColor indexed="64"/>
          <bgColor theme="6" tint="0.39997558519241921"/>
        </patternFill>
      </fill>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minor"/>
      </font>
      <numFmt numFmtId="164" formatCode="0.0%"/>
      <fill>
        <patternFill patternType="solid">
          <fgColor indexed="64"/>
          <bgColor theme="6" tint="0.39997558519241921"/>
        </patternFill>
      </fill>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minor"/>
      </font>
      <numFmt numFmtId="164" formatCode="0.0%"/>
      <fill>
        <patternFill patternType="solid">
          <fgColor indexed="64"/>
          <bgColor theme="3" tint="0.59999389629810485"/>
        </patternFill>
      </fill>
      <alignment horizontal="general" vertical="bottom"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Calibri"/>
        <scheme val="minor"/>
      </font>
      <alignment horizontal="center" vertical="center" textRotation="0" wrapText="1" indent="0" justifyLastLine="0" shrinkToFit="0" readingOrder="0"/>
      <border diagonalUp="0" diagonalDown="0" outline="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general" vertical="bottom" textRotation="0" wrapText="1" indent="0" justifyLastLine="0" shrinkToFit="0" readingOrder="0"/>
      <border diagonalUp="0" diagonalDown="0" outline="0">
        <left/>
        <right/>
        <top/>
        <bottom/>
      </border>
    </dxf>
  </dxfs>
  <tableStyles count="0" defaultTableStyle="TableStyleMedium2" defaultPivotStyle="PivotStyleLight16"/>
  <colors>
    <mruColors>
      <color rgb="FFF0B4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67E3B0-B8B3-40CC-8897-6AB84170DD15}" name="Table4" displayName="Table4" ref="A2:K53" totalsRowShown="0" headerRowDxfId="14" headerRowBorderDxfId="13" tableBorderDxfId="12" totalsRowBorderDxfId="11">
  <autoFilter ref="A2:K53" xr:uid="{00000000-0009-0000-0100-000004000000}"/>
  <sortState xmlns:xlrd2="http://schemas.microsoft.com/office/spreadsheetml/2017/richdata2" ref="A3:K53">
    <sortCondition ref="A2:A53"/>
  </sortState>
  <tableColumns count="11">
    <tableColumn id="1" xr3:uid="{F84CCDE7-C1DC-49FC-9027-FF713382C9F6}" name="State" dataDxfId="10"/>
    <tableColumn id="2" xr3:uid="{99A0D9B9-6097-4F54-BF8A-862FA9C35529}" name="Regulatory Adjusted Cohort Graduation Rate, All Students: 2021-22" dataDxfId="9"/>
    <tableColumn id="3" xr3:uid="{CCD47AA4-31AC-4F16-9A2F-24FD21B65AC5}" name="Regulatory Adjusted Cohort Graduation Rate, Black: 2021-22" dataDxfId="8"/>
    <tableColumn id="4" xr3:uid="{95C1042C-1087-42CA-A8C0-DBE9249FD515}" name="Regulatory Adjusted Cohort Graduation Rate, Hispanic: 2021-22" dataDxfId="7"/>
    <tableColumn id="5" xr3:uid="{76623B01-196C-4E5E-8AD3-5E724C57743B}" name="Regulatory Adjusted Cohort Graduation Rate, White: 2021-22" dataDxfId="6"/>
    <tableColumn id="6" xr3:uid="{3A5B8A8D-202B-4B0D-8E9D-E42E84E44527}" name="Regulatory Adjusted Cohort Graduation Rate, Asian and Pacific Islander: 2021-22" dataDxfId="5"/>
    <tableColumn id="7" xr3:uid="{58A31DCA-B0A7-4D07-999B-51F2B6E7C0FD}" name="Regulatory Adjusted Cohort Graduation Rate, American Indian and Alaskan Native: 2021-22" dataDxfId="4"/>
    <tableColumn id="9" xr3:uid="{6D65C2FC-53AF-4C19-ABC5-AADDDF39EC93}" name="Regulatory Adjusted Cohort Graduation Rate, Two or More Races: 2021-22" dataDxfId="3"/>
    <tableColumn id="10" xr3:uid="{60A9A2D9-8232-4660-B5F8-AB376F1A8285}" name="Regulatory Adjusted Cohort Graduation Rate, Low Income: 2021-22" dataDxfId="2"/>
    <tableColumn id="11" xr3:uid="{051049E5-9DEC-464D-9B51-D981BD8FA85C}" name="Regulatory Adjusted Cohort Graduation Rate, Children with Disabilities: 2021-22" dataDxfId="1"/>
    <tableColumn id="12" xr3:uid="{7CAC86D3-B5B2-4AE5-A06C-E2C3998FA398}" name="Regulatory Adjusted Cohort Graduation Rate, Limited English Proficient: 2021-22"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B468C-5519-4EBF-8D8A-D23DE238CDB0}">
  <sheetPr>
    <pageSetUpPr fitToPage="1"/>
  </sheetPr>
  <dimension ref="A1:V162"/>
  <sheetViews>
    <sheetView zoomScale="90" zoomScaleNormal="90" zoomScalePageLayoutView="80" workbookViewId="0">
      <pane ySplit="2" topLeftCell="A3" activePane="bottomLeft" state="frozen"/>
      <selection pane="bottomLeft" activeCell="A3" sqref="A3:XFD3"/>
    </sheetView>
  </sheetViews>
  <sheetFormatPr defaultColWidth="8.6640625" defaultRowHeight="14.5" x14ac:dyDescent="0.35"/>
  <cols>
    <col min="1" max="1" width="21.1640625" style="25" bestFit="1" customWidth="1"/>
    <col min="2" max="7" width="10.1640625" style="25" customWidth="1"/>
    <col min="8" max="19" width="8.6640625" style="25"/>
    <col min="20" max="20" width="21.1640625" style="25" customWidth="1"/>
    <col min="21" max="21" width="20.6640625" style="25" customWidth="1"/>
    <col min="22" max="22" width="25.5" style="25" hidden="1" customWidth="1"/>
    <col min="23" max="16384" width="8.6640625" style="25"/>
  </cols>
  <sheetData>
    <row r="1" spans="1:22" ht="15.5" x14ac:dyDescent="0.35">
      <c r="A1" s="23" t="s">
        <v>155</v>
      </c>
      <c r="B1" s="24"/>
      <c r="C1" s="24"/>
      <c r="D1" s="24"/>
      <c r="E1" s="24"/>
      <c r="F1" s="24"/>
      <c r="G1" s="24"/>
      <c r="H1" s="24"/>
      <c r="I1" s="24"/>
      <c r="J1" s="24"/>
      <c r="K1" s="24"/>
      <c r="L1" s="24"/>
      <c r="M1" s="24"/>
      <c r="N1" s="24"/>
      <c r="O1" s="24"/>
      <c r="P1" s="24"/>
      <c r="Q1" s="24"/>
      <c r="R1" s="24"/>
      <c r="S1" s="24"/>
      <c r="T1" s="24"/>
      <c r="U1" s="24"/>
      <c r="V1" s="24"/>
    </row>
    <row r="2" spans="1:22" ht="46.5" x14ac:dyDescent="0.35">
      <c r="A2" s="108"/>
      <c r="B2" s="109" t="s">
        <v>69</v>
      </c>
      <c r="C2" s="109" t="s">
        <v>70</v>
      </c>
      <c r="D2" s="109" t="s">
        <v>71</v>
      </c>
      <c r="E2" s="109" t="s">
        <v>72</v>
      </c>
      <c r="F2" s="109" t="s">
        <v>73</v>
      </c>
      <c r="G2" s="109" t="s">
        <v>74</v>
      </c>
      <c r="H2" s="109" t="s">
        <v>75</v>
      </c>
      <c r="I2" s="109" t="s">
        <v>76</v>
      </c>
      <c r="J2" s="109" t="s">
        <v>77</v>
      </c>
      <c r="K2" s="110">
        <v>20.14</v>
      </c>
      <c r="L2" s="109" t="s">
        <v>78</v>
      </c>
      <c r="M2" s="109" t="s">
        <v>79</v>
      </c>
      <c r="N2" s="109" t="s">
        <v>80</v>
      </c>
      <c r="O2" s="109" t="s">
        <v>81</v>
      </c>
      <c r="P2" s="109" t="s">
        <v>82</v>
      </c>
      <c r="Q2" s="109" t="s">
        <v>83</v>
      </c>
      <c r="R2" s="109" t="s">
        <v>84</v>
      </c>
      <c r="S2" s="109" t="s">
        <v>159</v>
      </c>
      <c r="T2" s="109" t="s">
        <v>156</v>
      </c>
      <c r="U2" s="109" t="s">
        <v>157</v>
      </c>
      <c r="V2" s="26" t="s">
        <v>85</v>
      </c>
    </row>
    <row r="3" spans="1:22" ht="15.5" x14ac:dyDescent="0.35">
      <c r="A3" s="27" t="s">
        <v>86</v>
      </c>
      <c r="B3" s="27"/>
      <c r="C3" s="27"/>
      <c r="D3" s="27"/>
      <c r="E3" s="27"/>
      <c r="F3" s="27"/>
      <c r="G3" s="27"/>
      <c r="H3" s="28"/>
      <c r="I3" s="28"/>
      <c r="J3" s="28"/>
      <c r="K3" s="28"/>
      <c r="L3" s="28"/>
      <c r="M3" s="28"/>
      <c r="N3" s="28"/>
      <c r="O3" s="28"/>
      <c r="P3" s="28"/>
      <c r="Q3" s="28"/>
      <c r="R3" s="28"/>
      <c r="S3" s="28"/>
      <c r="T3" s="29"/>
      <c r="U3" s="29"/>
      <c r="V3" s="29"/>
    </row>
    <row r="4" spans="1:22" ht="15.5" x14ac:dyDescent="0.35">
      <c r="A4" s="30" t="s">
        <v>87</v>
      </c>
      <c r="B4" s="31">
        <v>74.7</v>
      </c>
      <c r="C4" s="31">
        <v>73.2</v>
      </c>
      <c r="D4" s="31">
        <v>73.900000000000006</v>
      </c>
      <c r="E4" s="31">
        <v>74.7</v>
      </c>
      <c r="F4" s="31">
        <v>75.5</v>
      </c>
      <c r="G4" s="32">
        <v>78.2</v>
      </c>
      <c r="H4" s="33">
        <v>80</v>
      </c>
      <c r="I4" s="33">
        <v>81</v>
      </c>
      <c r="J4" s="33">
        <v>81.8</v>
      </c>
      <c r="K4" s="34" t="s">
        <v>88</v>
      </c>
      <c r="L4" s="34" t="s">
        <v>88</v>
      </c>
      <c r="M4" s="34" t="s">
        <v>88</v>
      </c>
      <c r="N4" s="34" t="s">
        <v>88</v>
      </c>
      <c r="O4" s="34" t="s">
        <v>88</v>
      </c>
      <c r="P4" s="34" t="s">
        <v>88</v>
      </c>
      <c r="Q4" s="34" t="s">
        <v>88</v>
      </c>
      <c r="R4" s="34" t="s">
        <v>88</v>
      </c>
      <c r="S4" s="34" t="s">
        <v>88</v>
      </c>
      <c r="T4" s="34" t="s">
        <v>88</v>
      </c>
      <c r="U4" s="35" t="s">
        <v>88</v>
      </c>
      <c r="V4" s="35" t="s">
        <v>88</v>
      </c>
    </row>
    <row r="5" spans="1:22" ht="15.5" x14ac:dyDescent="0.35">
      <c r="A5" s="30" t="s">
        <v>89</v>
      </c>
      <c r="B5" s="34" t="s">
        <v>88</v>
      </c>
      <c r="C5" s="34" t="s">
        <v>88</v>
      </c>
      <c r="D5" s="34" t="s">
        <v>88</v>
      </c>
      <c r="E5" s="34" t="s">
        <v>88</v>
      </c>
      <c r="F5" s="34" t="s">
        <v>88</v>
      </c>
      <c r="G5" s="34" t="s">
        <v>88</v>
      </c>
      <c r="H5" s="34">
        <v>79</v>
      </c>
      <c r="I5" s="34">
        <v>80</v>
      </c>
      <c r="J5" s="34">
        <v>81.400000000000006</v>
      </c>
      <c r="K5" s="34">
        <v>82.3</v>
      </c>
      <c r="L5" s="34">
        <v>83.2</v>
      </c>
      <c r="M5" s="34">
        <v>84.1</v>
      </c>
      <c r="N5" s="34">
        <v>84.6</v>
      </c>
      <c r="O5" s="34">
        <v>85.3</v>
      </c>
      <c r="P5" s="34">
        <v>85.8</v>
      </c>
      <c r="Q5" s="34" t="s">
        <v>174</v>
      </c>
      <c r="R5" s="34">
        <v>86.1</v>
      </c>
      <c r="S5" s="34">
        <v>86.6</v>
      </c>
      <c r="T5" s="36">
        <f>(S5-H5)/11</f>
        <v>0.69090909090909036</v>
      </c>
      <c r="U5" s="37">
        <f>S5-H5</f>
        <v>7.5999999999999943</v>
      </c>
      <c r="V5" s="35" t="s">
        <v>88</v>
      </c>
    </row>
    <row r="6" spans="1:22" ht="15.5" x14ac:dyDescent="0.35">
      <c r="A6" s="27" t="s">
        <v>90</v>
      </c>
      <c r="B6" s="27"/>
      <c r="C6" s="27"/>
      <c r="D6" s="27"/>
      <c r="E6" s="27"/>
      <c r="F6" s="27"/>
      <c r="G6" s="27"/>
      <c r="H6" s="27"/>
      <c r="I6" s="27"/>
      <c r="J6" s="27"/>
      <c r="K6" s="27"/>
      <c r="L6" s="27"/>
      <c r="M6" s="27"/>
      <c r="N6" s="27"/>
      <c r="O6" s="27"/>
      <c r="P6" s="27"/>
      <c r="Q6" s="27"/>
      <c r="R6" s="27"/>
      <c r="S6" s="27"/>
      <c r="T6" s="38"/>
      <c r="U6" s="39"/>
      <c r="V6" s="29"/>
    </row>
    <row r="7" spans="1:22" ht="15.5" x14ac:dyDescent="0.35">
      <c r="A7" s="30" t="s">
        <v>87</v>
      </c>
      <c r="B7" s="31">
        <v>65.900000000000006</v>
      </c>
      <c r="C7" s="31">
        <v>66.16</v>
      </c>
      <c r="D7" s="31">
        <v>67.13</v>
      </c>
      <c r="E7" s="31">
        <v>68.959999999999994</v>
      </c>
      <c r="F7" s="31">
        <v>69.900000000000006</v>
      </c>
      <c r="G7" s="32">
        <v>71.8</v>
      </c>
      <c r="H7" s="33">
        <v>76</v>
      </c>
      <c r="I7" s="33">
        <v>75</v>
      </c>
      <c r="J7" s="34" t="s">
        <v>88</v>
      </c>
      <c r="K7" s="34" t="s">
        <v>88</v>
      </c>
      <c r="L7" s="34" t="s">
        <v>88</v>
      </c>
      <c r="M7" s="34" t="s">
        <v>88</v>
      </c>
      <c r="N7" s="34" t="s">
        <v>88</v>
      </c>
      <c r="O7" s="34" t="s">
        <v>88</v>
      </c>
      <c r="P7" s="34" t="s">
        <v>88</v>
      </c>
      <c r="Q7" s="34" t="s">
        <v>88</v>
      </c>
      <c r="R7" s="34" t="s">
        <v>88</v>
      </c>
      <c r="S7" s="34" t="s">
        <v>88</v>
      </c>
      <c r="T7" s="36"/>
      <c r="U7" s="37"/>
      <c r="V7" s="40"/>
    </row>
    <row r="8" spans="1:22" ht="15.5" x14ac:dyDescent="0.35">
      <c r="A8" s="30" t="s">
        <v>89</v>
      </c>
      <c r="B8" s="34" t="s">
        <v>88</v>
      </c>
      <c r="C8" s="34" t="s">
        <v>88</v>
      </c>
      <c r="D8" s="34" t="s">
        <v>88</v>
      </c>
      <c r="E8" s="34" t="s">
        <v>88</v>
      </c>
      <c r="F8" s="34">
        <v>65.06</v>
      </c>
      <c r="G8" s="34" t="s">
        <v>88</v>
      </c>
      <c r="H8" s="41">
        <v>72</v>
      </c>
      <c r="I8" s="41">
        <v>75</v>
      </c>
      <c r="J8" s="41">
        <v>80</v>
      </c>
      <c r="K8" s="41">
        <v>86.3</v>
      </c>
      <c r="L8" s="41">
        <v>89.3</v>
      </c>
      <c r="M8" s="41">
        <v>87.1</v>
      </c>
      <c r="N8" s="41">
        <v>89.3</v>
      </c>
      <c r="O8" s="41">
        <v>90</v>
      </c>
      <c r="P8" s="41">
        <v>91.7</v>
      </c>
      <c r="Q8" s="41">
        <v>90.6</v>
      </c>
      <c r="R8" s="41">
        <v>90.6</v>
      </c>
      <c r="S8" s="41">
        <v>88.2</v>
      </c>
      <c r="T8" s="36">
        <f>(S8-H8)/11</f>
        <v>1.4727272727272729</v>
      </c>
      <c r="U8" s="37">
        <f>S8-H8</f>
        <v>16.200000000000003</v>
      </c>
      <c r="V8" s="36">
        <f>U8/(COUNTIF(B8:L8,"&gt;0")-1)</f>
        <v>3.2400000000000007</v>
      </c>
    </row>
    <row r="9" spans="1:22" ht="15.5" x14ac:dyDescent="0.35">
      <c r="A9" s="27" t="s">
        <v>91</v>
      </c>
      <c r="B9" s="42"/>
      <c r="C9" s="42"/>
      <c r="D9" s="42"/>
      <c r="E9" s="42"/>
      <c r="F9" s="42"/>
      <c r="G9" s="42"/>
      <c r="H9" s="42"/>
      <c r="I9" s="42"/>
      <c r="J9" s="42"/>
      <c r="K9" s="42"/>
      <c r="L9" s="42"/>
      <c r="M9" s="42"/>
      <c r="N9" s="42"/>
      <c r="O9" s="42"/>
      <c r="P9" s="42"/>
      <c r="Q9" s="42"/>
      <c r="R9" s="42"/>
      <c r="S9" s="42"/>
      <c r="T9" s="38"/>
      <c r="U9" s="39"/>
      <c r="V9" s="29"/>
    </row>
    <row r="10" spans="1:22" ht="15.5" x14ac:dyDescent="0.35">
      <c r="A10" s="30" t="s">
        <v>87</v>
      </c>
      <c r="B10" s="31">
        <v>64.11</v>
      </c>
      <c r="C10" s="31">
        <v>66.5</v>
      </c>
      <c r="D10" s="31">
        <v>69.099999999999994</v>
      </c>
      <c r="E10" s="31">
        <v>69.09</v>
      </c>
      <c r="F10" s="31">
        <v>72.58</v>
      </c>
      <c r="G10" s="32">
        <v>75.5</v>
      </c>
      <c r="H10" s="33">
        <v>78</v>
      </c>
      <c r="I10" s="33">
        <v>79</v>
      </c>
      <c r="J10" s="34" t="s">
        <v>88</v>
      </c>
      <c r="K10" s="34" t="s">
        <v>88</v>
      </c>
      <c r="L10" s="34" t="s">
        <v>88</v>
      </c>
      <c r="M10" s="34" t="s">
        <v>88</v>
      </c>
      <c r="N10" s="34" t="s">
        <v>88</v>
      </c>
      <c r="O10" s="34" t="s">
        <v>88</v>
      </c>
      <c r="P10" s="34" t="s">
        <v>88</v>
      </c>
      <c r="Q10" s="34" t="s">
        <v>88</v>
      </c>
      <c r="R10" s="34" t="s">
        <v>88</v>
      </c>
      <c r="S10" s="34" t="s">
        <v>88</v>
      </c>
      <c r="T10" s="36"/>
      <c r="U10" s="37"/>
      <c r="V10" s="40"/>
    </row>
    <row r="11" spans="1:22" ht="15.5" x14ac:dyDescent="0.35">
      <c r="A11" s="30" t="s">
        <v>89</v>
      </c>
      <c r="B11" s="34" t="s">
        <v>88</v>
      </c>
      <c r="C11" s="34" t="s">
        <v>88</v>
      </c>
      <c r="D11" s="34" t="s">
        <v>88</v>
      </c>
      <c r="E11" s="34" t="s">
        <v>88</v>
      </c>
      <c r="F11" s="34" t="s">
        <v>88</v>
      </c>
      <c r="G11" s="34" t="s">
        <v>88</v>
      </c>
      <c r="H11" s="41">
        <v>68</v>
      </c>
      <c r="I11" s="41">
        <v>70</v>
      </c>
      <c r="J11" s="41">
        <v>71.8</v>
      </c>
      <c r="K11" s="41">
        <v>71.099999999999994</v>
      </c>
      <c r="L11" s="41">
        <v>75.599999999999994</v>
      </c>
      <c r="M11" s="41">
        <v>76.099999999999994</v>
      </c>
      <c r="N11" s="41">
        <v>78.2</v>
      </c>
      <c r="O11" s="41">
        <v>78.5</v>
      </c>
      <c r="P11" s="41">
        <v>80.400000000000006</v>
      </c>
      <c r="Q11" s="41">
        <v>79.099999999999994</v>
      </c>
      <c r="R11" s="41">
        <v>78.2</v>
      </c>
      <c r="S11" s="41">
        <v>77.8</v>
      </c>
      <c r="T11" s="36">
        <f>(S11-H11)/11</f>
        <v>0.89090909090909065</v>
      </c>
      <c r="U11" s="37">
        <f>S11-H11</f>
        <v>9.7999999999999972</v>
      </c>
      <c r="V11" s="36">
        <f>U11/(COUNTIF(B11:L11,"&gt;0")-1)</f>
        <v>2.4499999999999993</v>
      </c>
    </row>
    <row r="12" spans="1:22" ht="15.5" x14ac:dyDescent="0.35">
      <c r="A12" s="27" t="s">
        <v>92</v>
      </c>
      <c r="B12" s="42"/>
      <c r="C12" s="42"/>
      <c r="D12" s="42"/>
      <c r="E12" s="42"/>
      <c r="F12" s="42"/>
      <c r="G12" s="42"/>
      <c r="H12" s="42"/>
      <c r="I12" s="42"/>
      <c r="J12" s="42"/>
      <c r="K12" s="42"/>
      <c r="L12" s="42"/>
      <c r="M12" s="42"/>
      <c r="N12" s="42"/>
      <c r="O12" s="42"/>
      <c r="P12" s="42"/>
      <c r="Q12" s="42"/>
      <c r="R12" s="42"/>
      <c r="S12" s="42"/>
      <c r="T12" s="38"/>
      <c r="U12" s="39"/>
      <c r="V12" s="29"/>
    </row>
    <row r="13" spans="1:22" ht="15.5" x14ac:dyDescent="0.35">
      <c r="A13" s="30" t="s">
        <v>87</v>
      </c>
      <c r="B13" s="31">
        <v>84.7</v>
      </c>
      <c r="C13" s="31">
        <v>70.5</v>
      </c>
      <c r="D13" s="31">
        <v>69.599999999999994</v>
      </c>
      <c r="E13" s="31">
        <v>70.7</v>
      </c>
      <c r="F13" s="31">
        <v>72.5</v>
      </c>
      <c r="G13" s="32">
        <v>74.7</v>
      </c>
      <c r="H13" s="33">
        <v>79</v>
      </c>
      <c r="I13" s="33">
        <v>77</v>
      </c>
      <c r="J13" s="34" t="s">
        <v>88</v>
      </c>
      <c r="K13" s="34" t="s">
        <v>88</v>
      </c>
      <c r="L13" s="34" t="s">
        <v>88</v>
      </c>
      <c r="M13" s="34" t="s">
        <v>88</v>
      </c>
      <c r="N13" s="34" t="s">
        <v>88</v>
      </c>
      <c r="O13" s="34" t="s">
        <v>88</v>
      </c>
      <c r="P13" s="34" t="s">
        <v>88</v>
      </c>
      <c r="Q13" s="34" t="s">
        <v>88</v>
      </c>
      <c r="R13" s="34" t="s">
        <v>88</v>
      </c>
      <c r="S13" s="34" t="s">
        <v>88</v>
      </c>
      <c r="T13" s="36"/>
      <c r="U13" s="37"/>
      <c r="V13" s="40"/>
    </row>
    <row r="14" spans="1:22" ht="15.5" x14ac:dyDescent="0.35">
      <c r="A14" s="30" t="s">
        <v>89</v>
      </c>
      <c r="B14" s="34">
        <v>74.599999999999994</v>
      </c>
      <c r="C14" s="34">
        <v>69.899999999999991</v>
      </c>
      <c r="D14" s="34">
        <v>73.400000000000006</v>
      </c>
      <c r="E14" s="34">
        <v>74.900000000000006</v>
      </c>
      <c r="F14" s="34">
        <v>76.099999999999994</v>
      </c>
      <c r="G14" s="34">
        <v>75.400000000000006</v>
      </c>
      <c r="H14" s="41">
        <v>77.900000000000006</v>
      </c>
      <c r="I14" s="41">
        <v>76</v>
      </c>
      <c r="J14" s="41">
        <v>75.099999999999994</v>
      </c>
      <c r="K14" s="41">
        <v>75.7</v>
      </c>
      <c r="L14" s="41">
        <v>77.400000000000006</v>
      </c>
      <c r="M14" s="41">
        <v>79.5</v>
      </c>
      <c r="N14" s="41">
        <v>78</v>
      </c>
      <c r="O14" s="41">
        <v>78.7</v>
      </c>
      <c r="P14" s="41">
        <v>77.8</v>
      </c>
      <c r="Q14" s="41">
        <v>77.3</v>
      </c>
      <c r="R14" s="41">
        <v>76.5</v>
      </c>
      <c r="S14" s="41">
        <v>77.3</v>
      </c>
      <c r="T14" s="36">
        <f>(S14-H14)/11</f>
        <v>-5.454545454545532E-2</v>
      </c>
      <c r="U14" s="37">
        <f>S14-H14</f>
        <v>-0.60000000000000853</v>
      </c>
      <c r="V14" s="36">
        <f>U14/(COUNTIF(B14:L14,"&gt;0")-1)</f>
        <v>-6.0000000000000851E-2</v>
      </c>
    </row>
    <row r="15" spans="1:22" ht="15.5" x14ac:dyDescent="0.35">
      <c r="A15" s="27" t="s">
        <v>93</v>
      </c>
      <c r="B15" s="42"/>
      <c r="C15" s="42"/>
      <c r="D15" s="42"/>
      <c r="E15" s="42"/>
      <c r="F15" s="42"/>
      <c r="G15" s="42"/>
      <c r="H15" s="42"/>
      <c r="I15" s="42"/>
      <c r="J15" s="42"/>
      <c r="K15" s="42"/>
      <c r="L15" s="42"/>
      <c r="M15" s="42"/>
      <c r="N15" s="42"/>
      <c r="O15" s="42"/>
      <c r="P15" s="42"/>
      <c r="Q15" s="42"/>
      <c r="R15" s="42"/>
      <c r="S15" s="42"/>
      <c r="T15" s="38"/>
      <c r="U15" s="39"/>
      <c r="V15" s="29"/>
    </row>
    <row r="16" spans="1:22" ht="15.5" x14ac:dyDescent="0.35">
      <c r="A16" s="30" t="s">
        <v>87</v>
      </c>
      <c r="B16" s="31">
        <v>75.7</v>
      </c>
      <c r="C16" s="31">
        <v>80.400000000000006</v>
      </c>
      <c r="D16" s="31">
        <v>74.400000000000006</v>
      </c>
      <c r="E16" s="31">
        <v>76.42</v>
      </c>
      <c r="F16" s="31">
        <v>74.040000000000006</v>
      </c>
      <c r="G16" s="32">
        <v>75</v>
      </c>
      <c r="H16" s="33">
        <v>77</v>
      </c>
      <c r="I16" s="33">
        <v>78</v>
      </c>
      <c r="J16" s="34" t="s">
        <v>88</v>
      </c>
      <c r="K16" s="34" t="s">
        <v>88</v>
      </c>
      <c r="L16" s="34" t="s">
        <v>88</v>
      </c>
      <c r="M16" s="34" t="s">
        <v>88</v>
      </c>
      <c r="N16" s="34" t="s">
        <v>88</v>
      </c>
      <c r="O16" s="34" t="s">
        <v>88</v>
      </c>
      <c r="P16" s="34" t="s">
        <v>88</v>
      </c>
      <c r="Q16" s="34" t="s">
        <v>88</v>
      </c>
      <c r="R16" s="34" t="s">
        <v>88</v>
      </c>
      <c r="S16" s="34" t="s">
        <v>88</v>
      </c>
      <c r="T16" s="36"/>
      <c r="U16" s="37"/>
      <c r="V16" s="40"/>
    </row>
    <row r="17" spans="1:22" ht="15.5" x14ac:dyDescent="0.35">
      <c r="A17" s="30" t="s">
        <v>89</v>
      </c>
      <c r="B17" s="34" t="s">
        <v>88</v>
      </c>
      <c r="C17" s="34" t="s">
        <v>88</v>
      </c>
      <c r="D17" s="34" t="s">
        <v>88</v>
      </c>
      <c r="E17" s="34" t="s">
        <v>88</v>
      </c>
      <c r="F17" s="34">
        <v>68</v>
      </c>
      <c r="G17" s="34">
        <v>80.5</v>
      </c>
      <c r="H17" s="41">
        <v>80.7</v>
      </c>
      <c r="I17" s="41">
        <v>84</v>
      </c>
      <c r="J17" s="41">
        <v>84.9</v>
      </c>
      <c r="K17" s="41">
        <v>86.9</v>
      </c>
      <c r="L17" s="41">
        <v>84.9</v>
      </c>
      <c r="M17" s="41">
        <v>87</v>
      </c>
      <c r="N17" s="41">
        <v>88</v>
      </c>
      <c r="O17" s="41">
        <v>89.2</v>
      </c>
      <c r="P17" s="41">
        <v>87.6</v>
      </c>
      <c r="Q17" s="41">
        <v>88.8</v>
      </c>
      <c r="R17" s="41">
        <v>88.4</v>
      </c>
      <c r="S17" s="41">
        <v>88.2</v>
      </c>
      <c r="T17" s="36">
        <f>(S17-H17)/11</f>
        <v>0.68181818181818177</v>
      </c>
      <c r="U17" s="37">
        <f>S17-H17</f>
        <v>7.5</v>
      </c>
      <c r="V17" s="36">
        <f>U17/(COUNTIF(B17:L17,"&gt;0")-1)</f>
        <v>1.25</v>
      </c>
    </row>
    <row r="18" spans="1:22" ht="15.5" x14ac:dyDescent="0.35">
      <c r="A18" s="27" t="s">
        <v>94</v>
      </c>
      <c r="B18" s="42"/>
      <c r="C18" s="42"/>
      <c r="D18" s="42"/>
      <c r="E18" s="42"/>
      <c r="F18" s="42"/>
      <c r="G18" s="42"/>
      <c r="H18" s="42"/>
      <c r="I18" s="42"/>
      <c r="J18" s="42"/>
      <c r="K18" s="42"/>
      <c r="L18" s="42"/>
      <c r="M18" s="42"/>
      <c r="N18" s="42"/>
      <c r="O18" s="42"/>
      <c r="P18" s="42"/>
      <c r="Q18" s="42"/>
      <c r="R18" s="42"/>
      <c r="S18" s="42"/>
      <c r="T18" s="38"/>
      <c r="U18" s="39"/>
      <c r="V18" s="29"/>
    </row>
    <row r="19" spans="1:22" ht="15.5" x14ac:dyDescent="0.35">
      <c r="A19" s="30" t="s">
        <v>87</v>
      </c>
      <c r="B19" s="31">
        <v>74.599999999999994</v>
      </c>
      <c r="C19" s="31">
        <v>69.2</v>
      </c>
      <c r="D19" s="31">
        <v>70.7</v>
      </c>
      <c r="E19" s="31">
        <v>71.2</v>
      </c>
      <c r="F19" s="31">
        <v>71</v>
      </c>
      <c r="G19" s="32">
        <v>78.2</v>
      </c>
      <c r="H19" s="33">
        <v>80</v>
      </c>
      <c r="I19" s="33">
        <v>82</v>
      </c>
      <c r="J19" s="34" t="s">
        <v>88</v>
      </c>
      <c r="K19" s="34" t="s">
        <v>88</v>
      </c>
      <c r="L19" s="34" t="s">
        <v>88</v>
      </c>
      <c r="M19" s="34" t="s">
        <v>88</v>
      </c>
      <c r="N19" s="34" t="s">
        <v>88</v>
      </c>
      <c r="O19" s="34" t="s">
        <v>88</v>
      </c>
      <c r="P19" s="34" t="s">
        <v>88</v>
      </c>
      <c r="Q19" s="34" t="s">
        <v>88</v>
      </c>
      <c r="R19" s="34" t="s">
        <v>88</v>
      </c>
      <c r="S19" s="34" t="s">
        <v>88</v>
      </c>
      <c r="T19" s="36"/>
      <c r="U19" s="37"/>
      <c r="V19" s="40"/>
    </row>
    <row r="20" spans="1:22" ht="15.5" x14ac:dyDescent="0.35">
      <c r="A20" s="30" t="s">
        <v>89</v>
      </c>
      <c r="B20" s="34" t="s">
        <v>88</v>
      </c>
      <c r="C20" s="34" t="s">
        <v>88</v>
      </c>
      <c r="D20" s="34" t="s">
        <v>88</v>
      </c>
      <c r="E20" s="34" t="s">
        <v>88</v>
      </c>
      <c r="F20" s="34" t="s">
        <v>88</v>
      </c>
      <c r="G20" s="34">
        <v>74.7</v>
      </c>
      <c r="H20" s="41">
        <v>76.3</v>
      </c>
      <c r="I20" s="41">
        <v>79</v>
      </c>
      <c r="J20" s="41">
        <v>80.400000000000006</v>
      </c>
      <c r="K20" s="41">
        <v>81</v>
      </c>
      <c r="L20" s="41">
        <v>82</v>
      </c>
      <c r="M20" s="41">
        <v>83</v>
      </c>
      <c r="N20" s="41">
        <v>82.7</v>
      </c>
      <c r="O20" s="41">
        <v>83</v>
      </c>
      <c r="P20" s="41">
        <v>84.5</v>
      </c>
      <c r="Q20" s="41">
        <v>84.3</v>
      </c>
      <c r="R20" s="41">
        <v>83.6</v>
      </c>
      <c r="S20" s="41">
        <v>87</v>
      </c>
      <c r="T20" s="36">
        <f>(S20-H20)/11</f>
        <v>0.972727272727273</v>
      </c>
      <c r="U20" s="37">
        <f>S20-H20</f>
        <v>10.700000000000003</v>
      </c>
      <c r="V20" s="36">
        <f>U20/(COUNTIF(B20:L20,"&gt;0")-1)</f>
        <v>2.1400000000000006</v>
      </c>
    </row>
    <row r="21" spans="1:22" ht="15.5" x14ac:dyDescent="0.35">
      <c r="A21" s="27" t="s">
        <v>95</v>
      </c>
      <c r="B21" s="42"/>
      <c r="C21" s="42"/>
      <c r="D21" s="42"/>
      <c r="E21" s="42"/>
      <c r="F21" s="42"/>
      <c r="G21" s="42"/>
      <c r="H21" s="42"/>
      <c r="I21" s="42"/>
      <c r="J21" s="42"/>
      <c r="K21" s="42"/>
      <c r="L21" s="42"/>
      <c r="M21" s="42"/>
      <c r="N21" s="42"/>
      <c r="O21" s="42"/>
      <c r="P21" s="42"/>
      <c r="Q21" s="42"/>
      <c r="R21" s="42"/>
      <c r="S21" s="42"/>
      <c r="T21" s="38"/>
      <c r="U21" s="39"/>
      <c r="V21" s="29"/>
    </row>
    <row r="22" spans="1:22" ht="15.5" x14ac:dyDescent="0.35">
      <c r="A22" s="30" t="s">
        <v>87</v>
      </c>
      <c r="B22" s="31">
        <v>76.7</v>
      </c>
      <c r="C22" s="31">
        <v>75.5</v>
      </c>
      <c r="D22" s="31">
        <v>76.599999999999994</v>
      </c>
      <c r="E22" s="31">
        <v>75.44</v>
      </c>
      <c r="F22" s="31">
        <v>77.599999999999994</v>
      </c>
      <c r="G22" s="32">
        <v>79.8</v>
      </c>
      <c r="H22" s="33">
        <v>82</v>
      </c>
      <c r="I22" s="33">
        <v>82</v>
      </c>
      <c r="J22" s="34" t="s">
        <v>88</v>
      </c>
      <c r="K22" s="34" t="s">
        <v>88</v>
      </c>
      <c r="L22" s="34" t="s">
        <v>88</v>
      </c>
      <c r="M22" s="34" t="s">
        <v>88</v>
      </c>
      <c r="N22" s="34" t="s">
        <v>88</v>
      </c>
      <c r="O22" s="34" t="s">
        <v>88</v>
      </c>
      <c r="P22" s="34" t="s">
        <v>88</v>
      </c>
      <c r="Q22" s="34" t="s">
        <v>88</v>
      </c>
      <c r="R22" s="34" t="s">
        <v>88</v>
      </c>
      <c r="S22" s="34" t="s">
        <v>88</v>
      </c>
      <c r="T22" s="36"/>
      <c r="U22" s="37"/>
      <c r="V22" s="40"/>
    </row>
    <row r="23" spans="1:22" ht="15.5" x14ac:dyDescent="0.35">
      <c r="A23" s="30" t="s">
        <v>89</v>
      </c>
      <c r="B23" s="34" t="s">
        <v>88</v>
      </c>
      <c r="C23" s="34" t="s">
        <v>88</v>
      </c>
      <c r="D23" s="34">
        <v>70.199999999999989</v>
      </c>
      <c r="E23" s="34">
        <v>74.400000000000006</v>
      </c>
      <c r="F23" s="34">
        <v>70.7</v>
      </c>
      <c r="G23" s="34">
        <v>72.399999999999991</v>
      </c>
      <c r="H23" s="41">
        <v>73.900000000000006</v>
      </c>
      <c r="I23" s="41">
        <v>75</v>
      </c>
      <c r="J23" s="41">
        <v>76.900000000000006</v>
      </c>
      <c r="K23" s="41">
        <v>77.3</v>
      </c>
      <c r="L23" s="41">
        <v>77.3</v>
      </c>
      <c r="M23" s="41">
        <v>78.900000000000006</v>
      </c>
      <c r="N23" s="41">
        <v>79.099999999999994</v>
      </c>
      <c r="O23" s="41">
        <v>80.8</v>
      </c>
      <c r="P23" s="41">
        <v>81.099999999999994</v>
      </c>
      <c r="Q23" s="41">
        <v>81.8</v>
      </c>
      <c r="R23" s="41">
        <v>81.599999999999994</v>
      </c>
      <c r="S23" s="41">
        <v>82.3</v>
      </c>
      <c r="T23" s="36">
        <f>(S23-H23)/11</f>
        <v>0.76363636363636289</v>
      </c>
      <c r="U23" s="37">
        <f>S23-H23</f>
        <v>8.3999999999999915</v>
      </c>
      <c r="V23" s="36">
        <f>U23/(COUNTIF(B23:L23,"&gt;0")-1)</f>
        <v>1.0499999999999989</v>
      </c>
    </row>
    <row r="24" spans="1:22" ht="15.5" x14ac:dyDescent="0.35">
      <c r="A24" s="27" t="s">
        <v>96</v>
      </c>
      <c r="B24" s="42"/>
      <c r="C24" s="42"/>
      <c r="D24" s="42"/>
      <c r="E24" s="42"/>
      <c r="F24" s="42"/>
      <c r="G24" s="42"/>
      <c r="H24" s="42"/>
      <c r="I24" s="42"/>
      <c r="J24" s="42"/>
      <c r="K24" s="42"/>
      <c r="L24" s="42"/>
      <c r="M24" s="42"/>
      <c r="N24" s="42"/>
      <c r="O24" s="42"/>
      <c r="P24" s="42"/>
      <c r="Q24" s="42"/>
      <c r="R24" s="42"/>
      <c r="S24" s="42"/>
      <c r="T24" s="38"/>
      <c r="U24" s="39"/>
      <c r="V24" s="29"/>
    </row>
    <row r="25" spans="1:22" ht="15.5" x14ac:dyDescent="0.35">
      <c r="A25" s="30" t="s">
        <v>87</v>
      </c>
      <c r="B25" s="31">
        <v>80.900000000000006</v>
      </c>
      <c r="C25" s="31">
        <v>81.8</v>
      </c>
      <c r="D25" s="31">
        <v>82.2</v>
      </c>
      <c r="E25" s="31">
        <v>82.28</v>
      </c>
      <c r="F25" s="31">
        <v>75.400000000000006</v>
      </c>
      <c r="G25" s="32">
        <v>75.099999999999994</v>
      </c>
      <c r="H25" s="33">
        <v>85</v>
      </c>
      <c r="I25" s="33">
        <v>86</v>
      </c>
      <c r="J25" s="34" t="s">
        <v>88</v>
      </c>
      <c r="K25" s="34" t="s">
        <v>88</v>
      </c>
      <c r="L25" s="34" t="s">
        <v>88</v>
      </c>
      <c r="M25" s="34" t="s">
        <v>88</v>
      </c>
      <c r="N25" s="34" t="s">
        <v>88</v>
      </c>
      <c r="O25" s="34" t="s">
        <v>88</v>
      </c>
      <c r="P25" s="34" t="s">
        <v>88</v>
      </c>
      <c r="Q25" s="34" t="s">
        <v>88</v>
      </c>
      <c r="R25" s="34" t="s">
        <v>88</v>
      </c>
      <c r="S25" s="34" t="s">
        <v>88</v>
      </c>
      <c r="T25" s="36"/>
      <c r="U25" s="37"/>
      <c r="V25" s="40"/>
    </row>
    <row r="26" spans="1:22" ht="15.5" x14ac:dyDescent="0.35">
      <c r="A26" s="30" t="s">
        <v>89</v>
      </c>
      <c r="B26" s="34" t="s">
        <v>88</v>
      </c>
      <c r="C26" s="34" t="s">
        <v>88</v>
      </c>
      <c r="D26" s="34" t="s">
        <v>88</v>
      </c>
      <c r="E26" s="34" t="s">
        <v>88</v>
      </c>
      <c r="F26" s="34">
        <v>79.3</v>
      </c>
      <c r="G26" s="34">
        <v>81.8</v>
      </c>
      <c r="H26" s="41">
        <v>83</v>
      </c>
      <c r="I26" s="41">
        <v>85</v>
      </c>
      <c r="J26" s="41">
        <v>85.5</v>
      </c>
      <c r="K26" s="41">
        <v>87</v>
      </c>
      <c r="L26" s="41">
        <v>87.2</v>
      </c>
      <c r="M26" s="41">
        <v>87.4</v>
      </c>
      <c r="N26" s="41">
        <v>87.9</v>
      </c>
      <c r="O26" s="41">
        <v>88.4</v>
      </c>
      <c r="P26" s="41">
        <v>88.5</v>
      </c>
      <c r="Q26" s="41">
        <v>88.2</v>
      </c>
      <c r="R26" s="41">
        <v>89.7</v>
      </c>
      <c r="S26" s="41">
        <v>88.9</v>
      </c>
      <c r="T26" s="36">
        <f>(S26-H26)/11</f>
        <v>0.53636363636363693</v>
      </c>
      <c r="U26" s="37">
        <f>S26-H26</f>
        <v>5.9000000000000057</v>
      </c>
      <c r="V26" s="36">
        <f>U26/(COUNTIF(B26:L26,"&gt;0")-1)</f>
        <v>0.98333333333333428</v>
      </c>
    </row>
    <row r="27" spans="1:22" ht="15.5" x14ac:dyDescent="0.35">
      <c r="A27" s="27" t="s">
        <v>97</v>
      </c>
      <c r="B27" s="42"/>
      <c r="C27" s="42"/>
      <c r="D27" s="42"/>
      <c r="E27" s="42"/>
      <c r="F27" s="42"/>
      <c r="G27" s="42"/>
      <c r="H27" s="42"/>
      <c r="I27" s="42"/>
      <c r="J27" s="42"/>
      <c r="K27" s="42"/>
      <c r="L27" s="42"/>
      <c r="M27" s="42"/>
      <c r="N27" s="42"/>
      <c r="O27" s="42"/>
      <c r="P27" s="42"/>
      <c r="Q27" s="42"/>
      <c r="R27" s="42"/>
      <c r="S27" s="42"/>
      <c r="T27" s="38"/>
      <c r="U27" s="39"/>
      <c r="V27" s="29"/>
    </row>
    <row r="28" spans="1:22" ht="15.5" x14ac:dyDescent="0.35">
      <c r="A28" s="30" t="s">
        <v>87</v>
      </c>
      <c r="B28" s="31">
        <v>73.09</v>
      </c>
      <c r="C28" s="31">
        <v>76.3</v>
      </c>
      <c r="D28" s="31">
        <v>71.930000000000007</v>
      </c>
      <c r="E28" s="31">
        <v>72.08</v>
      </c>
      <c r="F28" s="31">
        <v>73.72</v>
      </c>
      <c r="G28" s="32">
        <v>75.5</v>
      </c>
      <c r="H28" s="33">
        <v>76</v>
      </c>
      <c r="I28" s="33">
        <v>77</v>
      </c>
      <c r="J28" s="34" t="s">
        <v>88</v>
      </c>
      <c r="K28" s="34" t="s">
        <v>88</v>
      </c>
      <c r="L28" s="34" t="s">
        <v>88</v>
      </c>
      <c r="M28" s="34" t="s">
        <v>88</v>
      </c>
      <c r="N28" s="34" t="s">
        <v>88</v>
      </c>
      <c r="O28" s="34" t="s">
        <v>88</v>
      </c>
      <c r="P28" s="34" t="s">
        <v>88</v>
      </c>
      <c r="Q28" s="34" t="s">
        <v>88</v>
      </c>
      <c r="R28" s="34" t="s">
        <v>88</v>
      </c>
      <c r="S28" s="34" t="s">
        <v>88</v>
      </c>
      <c r="T28" s="36"/>
      <c r="U28" s="37"/>
      <c r="V28" s="40"/>
    </row>
    <row r="29" spans="1:22" ht="15.5" x14ac:dyDescent="0.35">
      <c r="A29" s="30" t="s">
        <v>89</v>
      </c>
      <c r="B29" s="34" t="s">
        <v>88</v>
      </c>
      <c r="C29" s="34" t="s">
        <v>88</v>
      </c>
      <c r="D29" s="34" t="s">
        <v>88</v>
      </c>
      <c r="E29" s="34" t="s">
        <v>88</v>
      </c>
      <c r="F29" s="34" t="s">
        <v>88</v>
      </c>
      <c r="G29" s="34">
        <v>75.8</v>
      </c>
      <c r="H29" s="41">
        <v>78.5</v>
      </c>
      <c r="I29" s="41">
        <v>80</v>
      </c>
      <c r="J29" s="41">
        <v>80.400000000000006</v>
      </c>
      <c r="K29" s="41">
        <v>87</v>
      </c>
      <c r="L29" s="41">
        <v>85.6</v>
      </c>
      <c r="M29" s="41">
        <v>85.5</v>
      </c>
      <c r="N29" s="41">
        <v>86.9</v>
      </c>
      <c r="O29" s="41">
        <v>86.9</v>
      </c>
      <c r="P29" s="41">
        <v>89</v>
      </c>
      <c r="Q29" s="41">
        <v>89</v>
      </c>
      <c r="R29" s="41">
        <v>80.5</v>
      </c>
      <c r="S29" s="41">
        <v>87.8</v>
      </c>
      <c r="T29" s="36">
        <f>(S29-H29)/11</f>
        <v>0.84545454545454524</v>
      </c>
      <c r="U29" s="37">
        <f>S29-H29</f>
        <v>9.2999999999999972</v>
      </c>
      <c r="V29" s="36">
        <f>U29/(COUNTIF(B29:L29,"&gt;0")-1)</f>
        <v>1.8599999999999994</v>
      </c>
    </row>
    <row r="30" spans="1:22" ht="15.5" x14ac:dyDescent="0.35">
      <c r="A30" s="27" t="s">
        <v>98</v>
      </c>
      <c r="B30" s="42"/>
      <c r="C30" s="42"/>
      <c r="D30" s="42"/>
      <c r="E30" s="42"/>
      <c r="F30" s="42"/>
      <c r="G30" s="42"/>
      <c r="H30" s="42"/>
      <c r="I30" s="42"/>
      <c r="J30" s="42"/>
      <c r="K30" s="42"/>
      <c r="L30" s="42"/>
      <c r="M30" s="42"/>
      <c r="N30" s="42"/>
      <c r="O30" s="42"/>
      <c r="P30" s="42"/>
      <c r="Q30" s="42"/>
      <c r="R30" s="42"/>
      <c r="S30" s="42"/>
      <c r="T30" s="38"/>
      <c r="U30" s="39"/>
      <c r="V30" s="29"/>
    </row>
    <row r="31" spans="1:22" ht="15.5" x14ac:dyDescent="0.35">
      <c r="A31" s="30" t="s">
        <v>87</v>
      </c>
      <c r="B31" s="31">
        <v>68.8</v>
      </c>
      <c r="C31" s="31" t="s">
        <v>88</v>
      </c>
      <c r="D31" s="31">
        <v>54.9</v>
      </c>
      <c r="E31" s="31">
        <v>56</v>
      </c>
      <c r="F31" s="31">
        <v>62.4</v>
      </c>
      <c r="G31" s="32">
        <v>59.9</v>
      </c>
      <c r="H31" s="33">
        <v>61</v>
      </c>
      <c r="I31" s="33">
        <v>71</v>
      </c>
      <c r="J31" s="34" t="s">
        <v>88</v>
      </c>
      <c r="K31" s="34" t="s">
        <v>88</v>
      </c>
      <c r="L31" s="34" t="s">
        <v>88</v>
      </c>
      <c r="M31" s="34" t="s">
        <v>88</v>
      </c>
      <c r="N31" s="34" t="s">
        <v>88</v>
      </c>
      <c r="O31" s="34" t="s">
        <v>88</v>
      </c>
      <c r="P31" s="34" t="s">
        <v>88</v>
      </c>
      <c r="Q31" s="34" t="s">
        <v>88</v>
      </c>
      <c r="R31" s="34" t="s">
        <v>88</v>
      </c>
      <c r="S31" s="34" t="s">
        <v>88</v>
      </c>
      <c r="T31" s="36"/>
      <c r="U31" s="37"/>
      <c r="V31" s="40"/>
    </row>
    <row r="32" spans="1:22" ht="15.5" x14ac:dyDescent="0.35">
      <c r="A32" s="30" t="s">
        <v>89</v>
      </c>
      <c r="B32" s="34" t="s">
        <v>88</v>
      </c>
      <c r="C32" s="34" t="s">
        <v>88</v>
      </c>
      <c r="D32" s="34" t="s">
        <v>88</v>
      </c>
      <c r="E32" s="34" t="s">
        <v>88</v>
      </c>
      <c r="F32" s="34" t="s">
        <v>88</v>
      </c>
      <c r="G32" s="34" t="s">
        <v>88</v>
      </c>
      <c r="H32" s="41">
        <v>58.599999999999994</v>
      </c>
      <c r="I32" s="41">
        <v>59</v>
      </c>
      <c r="J32" s="41">
        <v>62.3</v>
      </c>
      <c r="K32" s="41">
        <v>61.4</v>
      </c>
      <c r="L32" s="41">
        <v>68.5</v>
      </c>
      <c r="M32" s="41">
        <v>69.2</v>
      </c>
      <c r="N32" s="41">
        <v>73.2</v>
      </c>
      <c r="O32" s="41">
        <v>68.5</v>
      </c>
      <c r="P32" s="41">
        <v>68.900000000000006</v>
      </c>
      <c r="Q32" s="41">
        <v>72.900000000000006</v>
      </c>
      <c r="R32" s="41">
        <v>74.8</v>
      </c>
      <c r="S32" s="41">
        <v>76.400000000000006</v>
      </c>
      <c r="T32" s="36">
        <f>(S32-H32)/11</f>
        <v>1.6181818181818193</v>
      </c>
      <c r="U32" s="37">
        <f>S32-H32</f>
        <v>17.800000000000011</v>
      </c>
      <c r="V32" s="36">
        <f>U32/(COUNTIF(B32:L32,"&gt;0")-1)</f>
        <v>4.4500000000000028</v>
      </c>
    </row>
    <row r="33" spans="1:22" ht="15.5" x14ac:dyDescent="0.35">
      <c r="A33" s="27" t="s">
        <v>99</v>
      </c>
      <c r="B33" s="42"/>
      <c r="C33" s="42"/>
      <c r="D33" s="42"/>
      <c r="E33" s="42"/>
      <c r="F33" s="42"/>
      <c r="G33" s="42"/>
      <c r="H33" s="42"/>
      <c r="I33" s="42"/>
      <c r="J33" s="42"/>
      <c r="K33" s="42"/>
      <c r="L33" s="42"/>
      <c r="M33" s="42"/>
      <c r="N33" s="42"/>
      <c r="O33" s="42"/>
      <c r="P33" s="42"/>
      <c r="Q33" s="42"/>
      <c r="R33" s="42"/>
      <c r="S33" s="42"/>
      <c r="T33" s="38"/>
      <c r="U33" s="39"/>
      <c r="V33" s="29"/>
    </row>
    <row r="34" spans="1:22" ht="15.5" x14ac:dyDescent="0.35">
      <c r="A34" s="30" t="s">
        <v>87</v>
      </c>
      <c r="B34" s="31">
        <v>64.599999999999994</v>
      </c>
      <c r="C34" s="31">
        <v>63.6</v>
      </c>
      <c r="D34" s="31">
        <v>65.040000000000006</v>
      </c>
      <c r="E34" s="31">
        <v>66.91</v>
      </c>
      <c r="F34" s="31">
        <v>68.900000000000006</v>
      </c>
      <c r="G34" s="32">
        <v>70.8</v>
      </c>
      <c r="H34" s="33">
        <v>72</v>
      </c>
      <c r="I34" s="33">
        <v>75</v>
      </c>
      <c r="J34" s="34" t="s">
        <v>88</v>
      </c>
      <c r="K34" s="34" t="s">
        <v>88</v>
      </c>
      <c r="L34" s="34" t="s">
        <v>88</v>
      </c>
      <c r="M34" s="34" t="s">
        <v>88</v>
      </c>
      <c r="N34" s="34" t="s">
        <v>88</v>
      </c>
      <c r="O34" s="34" t="s">
        <v>88</v>
      </c>
      <c r="P34" s="34" t="s">
        <v>88</v>
      </c>
      <c r="Q34" s="34" t="s">
        <v>88</v>
      </c>
      <c r="R34" s="34" t="s">
        <v>88</v>
      </c>
      <c r="S34" s="34" t="s">
        <v>88</v>
      </c>
      <c r="T34" s="36"/>
      <c r="U34" s="37"/>
      <c r="V34" s="40"/>
    </row>
    <row r="35" spans="1:22" ht="15.5" x14ac:dyDescent="0.35">
      <c r="A35" s="30" t="s">
        <v>89</v>
      </c>
      <c r="B35" s="34">
        <v>59.3</v>
      </c>
      <c r="C35" s="34">
        <v>58.8</v>
      </c>
      <c r="D35" s="34">
        <v>59.8</v>
      </c>
      <c r="E35" s="34">
        <v>62.7</v>
      </c>
      <c r="F35" s="34">
        <v>65.5</v>
      </c>
      <c r="G35" s="34">
        <v>69</v>
      </c>
      <c r="H35" s="41">
        <v>70.599999999999994</v>
      </c>
      <c r="I35" s="41">
        <v>75</v>
      </c>
      <c r="J35" s="41">
        <v>75.599999999999994</v>
      </c>
      <c r="K35" s="41">
        <v>76.099999999999994</v>
      </c>
      <c r="L35" s="41">
        <v>77.900000000000006</v>
      </c>
      <c r="M35" s="41">
        <v>80.7</v>
      </c>
      <c r="N35" s="41">
        <v>82.3</v>
      </c>
      <c r="O35" s="41">
        <v>86.3</v>
      </c>
      <c r="P35" s="41">
        <v>87.2</v>
      </c>
      <c r="Q35" s="41">
        <v>90.2</v>
      </c>
      <c r="R35" s="41">
        <v>90.2</v>
      </c>
      <c r="S35" s="41">
        <v>87.3</v>
      </c>
      <c r="T35" s="36">
        <f>(S35-H35)/11</f>
        <v>1.5181818181818185</v>
      </c>
      <c r="U35" s="37">
        <f>S35-H35</f>
        <v>16.700000000000003</v>
      </c>
      <c r="V35" s="36">
        <f>U35/(COUNTIF(B35:L35,"&gt;0")-1)</f>
        <v>1.6700000000000004</v>
      </c>
    </row>
    <row r="36" spans="1:22" ht="15.5" x14ac:dyDescent="0.35">
      <c r="A36" s="27" t="s">
        <v>100</v>
      </c>
      <c r="B36" s="42"/>
      <c r="C36" s="42"/>
      <c r="D36" s="42"/>
      <c r="E36" s="42"/>
      <c r="F36" s="42"/>
      <c r="G36" s="42"/>
      <c r="H36" s="42"/>
      <c r="I36" s="42"/>
      <c r="J36" s="42"/>
      <c r="K36" s="42"/>
      <c r="L36" s="42"/>
      <c r="M36" s="42"/>
      <c r="N36" s="42"/>
      <c r="O36" s="42"/>
      <c r="P36" s="42"/>
      <c r="Q36" s="42"/>
      <c r="R36" s="42"/>
      <c r="S36" s="42"/>
      <c r="T36" s="38"/>
      <c r="U36" s="39"/>
      <c r="V36" s="29"/>
    </row>
    <row r="37" spans="1:22" ht="15.5" x14ac:dyDescent="0.35">
      <c r="A37" s="30" t="s">
        <v>87</v>
      </c>
      <c r="B37" s="31">
        <v>61.74</v>
      </c>
      <c r="C37" s="31">
        <v>62.37</v>
      </c>
      <c r="D37" s="31">
        <v>64.09</v>
      </c>
      <c r="E37" s="31">
        <v>65.44</v>
      </c>
      <c r="F37" s="31">
        <v>67.8</v>
      </c>
      <c r="G37" s="32">
        <v>69.900000000000006</v>
      </c>
      <c r="H37" s="33">
        <v>70</v>
      </c>
      <c r="I37" s="33">
        <v>70</v>
      </c>
      <c r="J37" s="34" t="s">
        <v>88</v>
      </c>
      <c r="K37" s="34" t="s">
        <v>88</v>
      </c>
      <c r="L37" s="34" t="s">
        <v>88</v>
      </c>
      <c r="M37" s="34" t="s">
        <v>88</v>
      </c>
      <c r="N37" s="34" t="s">
        <v>88</v>
      </c>
      <c r="O37" s="34" t="s">
        <v>88</v>
      </c>
      <c r="P37" s="34" t="s">
        <v>88</v>
      </c>
      <c r="Q37" s="34" t="s">
        <v>88</v>
      </c>
      <c r="R37" s="34" t="s">
        <v>88</v>
      </c>
      <c r="S37" s="34" t="s">
        <v>88</v>
      </c>
      <c r="T37" s="36"/>
      <c r="U37" s="37"/>
      <c r="V37" s="40"/>
    </row>
    <row r="38" spans="1:22" ht="15.5" x14ac:dyDescent="0.35">
      <c r="A38" s="30" t="s">
        <v>89</v>
      </c>
      <c r="B38" s="34" t="s">
        <v>88</v>
      </c>
      <c r="C38" s="34" t="s">
        <v>88</v>
      </c>
      <c r="D38" s="34" t="s">
        <v>88</v>
      </c>
      <c r="E38" s="34" t="s">
        <v>88</v>
      </c>
      <c r="F38" s="34">
        <v>58.6</v>
      </c>
      <c r="G38" s="34">
        <v>64</v>
      </c>
      <c r="H38" s="41">
        <v>67.5</v>
      </c>
      <c r="I38" s="41">
        <v>70</v>
      </c>
      <c r="J38" s="41">
        <v>71.7</v>
      </c>
      <c r="K38" s="41">
        <v>72.5</v>
      </c>
      <c r="L38" s="41">
        <v>78.8</v>
      </c>
      <c r="M38" s="41">
        <v>79.400000000000006</v>
      </c>
      <c r="N38" s="41">
        <v>80.599999999999994</v>
      </c>
      <c r="O38" s="41">
        <v>81.599999999999994</v>
      </c>
      <c r="P38" s="41">
        <v>82</v>
      </c>
      <c r="Q38" s="41">
        <v>83.8</v>
      </c>
      <c r="R38" s="41">
        <v>83.7</v>
      </c>
      <c r="S38" s="41">
        <v>84.1</v>
      </c>
      <c r="T38" s="36">
        <f>(S38-H38)/11</f>
        <v>1.5090909090909086</v>
      </c>
      <c r="U38" s="37">
        <f>S38-H38</f>
        <v>16.599999999999994</v>
      </c>
      <c r="V38" s="36">
        <f>U38/(COUNTIF(B38:L38,"&gt;0")-1)</f>
        <v>2.7666666666666657</v>
      </c>
    </row>
    <row r="39" spans="1:22" ht="15.5" x14ac:dyDescent="0.35">
      <c r="A39" s="27" t="s">
        <v>101</v>
      </c>
      <c r="B39" s="42"/>
      <c r="C39" s="42"/>
      <c r="D39" s="42"/>
      <c r="E39" s="42"/>
      <c r="F39" s="42"/>
      <c r="G39" s="42"/>
      <c r="H39" s="42"/>
      <c r="I39" s="42"/>
      <c r="J39" s="42"/>
      <c r="K39" s="42"/>
      <c r="L39" s="42"/>
      <c r="M39" s="42"/>
      <c r="N39" s="42"/>
      <c r="O39" s="42"/>
      <c r="P39" s="42"/>
      <c r="Q39" s="42"/>
      <c r="R39" s="42"/>
      <c r="S39" s="42"/>
      <c r="T39" s="38"/>
      <c r="U39" s="39"/>
      <c r="V39" s="29"/>
    </row>
    <row r="40" spans="1:22" ht="15.5" x14ac:dyDescent="0.35">
      <c r="A40" s="30" t="s">
        <v>87</v>
      </c>
      <c r="B40" s="31">
        <v>75.11</v>
      </c>
      <c r="C40" s="31">
        <v>75.48</v>
      </c>
      <c r="D40" s="31">
        <v>75.400000000000006</v>
      </c>
      <c r="E40" s="31">
        <v>75.95</v>
      </c>
      <c r="F40" s="31">
        <v>75.3</v>
      </c>
      <c r="G40" s="32">
        <v>75.400000000000006</v>
      </c>
      <c r="H40" s="33">
        <v>74</v>
      </c>
      <c r="I40" s="33">
        <v>78</v>
      </c>
      <c r="J40" s="34" t="s">
        <v>88</v>
      </c>
      <c r="K40" s="34" t="s">
        <v>88</v>
      </c>
      <c r="L40" s="34" t="s">
        <v>88</v>
      </c>
      <c r="M40" s="34" t="s">
        <v>88</v>
      </c>
      <c r="N40" s="34" t="s">
        <v>88</v>
      </c>
      <c r="O40" s="34" t="s">
        <v>88</v>
      </c>
      <c r="P40" s="34" t="s">
        <v>88</v>
      </c>
      <c r="Q40" s="34" t="s">
        <v>88</v>
      </c>
      <c r="R40" s="34" t="s">
        <v>88</v>
      </c>
      <c r="S40" s="34" t="s">
        <v>88</v>
      </c>
      <c r="T40" s="36"/>
      <c r="U40" s="37"/>
      <c r="V40" s="40"/>
    </row>
    <row r="41" spans="1:22" ht="15.5" x14ac:dyDescent="0.35">
      <c r="A41" s="30" t="s">
        <v>89</v>
      </c>
      <c r="B41" s="34" t="s">
        <v>88</v>
      </c>
      <c r="C41" s="34" t="s">
        <v>88</v>
      </c>
      <c r="D41" s="34" t="s">
        <v>88</v>
      </c>
      <c r="E41" s="34" t="s">
        <v>88</v>
      </c>
      <c r="F41" s="34" t="s">
        <v>88</v>
      </c>
      <c r="G41" s="34" t="s">
        <v>88</v>
      </c>
      <c r="H41" s="41">
        <v>80</v>
      </c>
      <c r="I41" s="41">
        <v>81</v>
      </c>
      <c r="J41" s="41">
        <v>82.4</v>
      </c>
      <c r="K41" s="41">
        <v>81.8</v>
      </c>
      <c r="L41" s="41">
        <v>81.599999999999994</v>
      </c>
      <c r="M41" s="41">
        <v>82.7</v>
      </c>
      <c r="N41" s="41">
        <v>82.7</v>
      </c>
      <c r="O41" s="41">
        <v>84.5</v>
      </c>
      <c r="P41" s="41">
        <v>85.2</v>
      </c>
      <c r="Q41" s="41">
        <v>86.2</v>
      </c>
      <c r="R41" s="41">
        <v>86</v>
      </c>
      <c r="S41" s="41">
        <v>86</v>
      </c>
      <c r="T41" s="36">
        <f>(S41-H41)/11</f>
        <v>0.54545454545454541</v>
      </c>
      <c r="U41" s="37">
        <f>S41-H41</f>
        <v>6</v>
      </c>
      <c r="V41" s="36">
        <f>U41/(COUNTIF(B41:L41,"&gt;0")-1)</f>
        <v>1.5</v>
      </c>
    </row>
    <row r="42" spans="1:22" ht="15.5" x14ac:dyDescent="0.35">
      <c r="A42" s="27" t="s">
        <v>102</v>
      </c>
      <c r="B42" s="42"/>
      <c r="C42" s="42"/>
      <c r="D42" s="42"/>
      <c r="E42" s="42"/>
      <c r="F42" s="42"/>
      <c r="G42" s="42"/>
      <c r="H42" s="42"/>
      <c r="I42" s="42"/>
      <c r="J42" s="42"/>
      <c r="K42" s="42"/>
      <c r="L42" s="42"/>
      <c r="M42" s="42"/>
      <c r="N42" s="42"/>
      <c r="O42" s="42"/>
      <c r="P42" s="42"/>
      <c r="Q42" s="42"/>
      <c r="R42" s="42"/>
      <c r="S42" s="42"/>
      <c r="T42" s="38"/>
      <c r="U42" s="39"/>
      <c r="V42" s="29"/>
    </row>
    <row r="43" spans="1:22" ht="15.5" x14ac:dyDescent="0.35">
      <c r="A43" s="30" t="s">
        <v>87</v>
      </c>
      <c r="B43" s="31">
        <v>81</v>
      </c>
      <c r="C43" s="31">
        <v>80.5</v>
      </c>
      <c r="D43" s="31">
        <v>80.400000000000006</v>
      </c>
      <c r="E43" s="31">
        <v>80.099999999999994</v>
      </c>
      <c r="F43" s="31">
        <v>80.599999999999994</v>
      </c>
      <c r="G43" s="32">
        <v>84</v>
      </c>
      <c r="H43" s="33">
        <v>83</v>
      </c>
      <c r="I43" s="33">
        <v>84</v>
      </c>
      <c r="J43" s="34" t="s">
        <v>88</v>
      </c>
      <c r="K43" s="34" t="s">
        <v>88</v>
      </c>
      <c r="L43" s="34" t="s">
        <v>88</v>
      </c>
      <c r="M43" s="34" t="s">
        <v>88</v>
      </c>
      <c r="N43" s="34" t="s">
        <v>88</v>
      </c>
      <c r="O43" s="34" t="s">
        <v>88</v>
      </c>
      <c r="P43" s="34" t="s">
        <v>88</v>
      </c>
      <c r="Q43" s="34" t="s">
        <v>88</v>
      </c>
      <c r="R43" s="34" t="s">
        <v>88</v>
      </c>
      <c r="S43" s="34" t="s">
        <v>88</v>
      </c>
      <c r="T43" s="36"/>
      <c r="U43" s="37"/>
      <c r="V43" s="40"/>
    </row>
    <row r="44" spans="1:22" ht="15.5" x14ac:dyDescent="0.35">
      <c r="A44" s="30" t="s">
        <v>89</v>
      </c>
      <c r="B44" s="34" t="s">
        <v>88</v>
      </c>
      <c r="C44" s="34" t="s">
        <v>88</v>
      </c>
      <c r="D44" s="34" t="s">
        <v>88</v>
      </c>
      <c r="E44" s="34" t="s">
        <v>88</v>
      </c>
      <c r="F44" s="34" t="s">
        <v>88</v>
      </c>
      <c r="G44" s="34" t="s">
        <v>88</v>
      </c>
      <c r="H44" s="41" t="s">
        <v>88</v>
      </c>
      <c r="I44" s="41" t="s">
        <v>88</v>
      </c>
      <c r="J44" s="41" t="s">
        <v>88</v>
      </c>
      <c r="K44" s="41">
        <v>77.3</v>
      </c>
      <c r="L44" s="41">
        <v>78.900000000000006</v>
      </c>
      <c r="M44" s="41">
        <v>79.7</v>
      </c>
      <c r="N44" s="41">
        <v>79.7</v>
      </c>
      <c r="O44" s="41">
        <v>80.7</v>
      </c>
      <c r="P44" s="41">
        <v>80.8</v>
      </c>
      <c r="Q44" s="41">
        <v>82.2</v>
      </c>
      <c r="R44" s="41">
        <v>80.2</v>
      </c>
      <c r="S44" s="41">
        <v>79.900000000000006</v>
      </c>
      <c r="T44" s="36">
        <f>(S44-K44)/8</f>
        <v>0.32500000000000107</v>
      </c>
      <c r="U44" s="37">
        <f>S44-K44</f>
        <v>2.6000000000000085</v>
      </c>
      <c r="V44" s="36" t="s">
        <v>88</v>
      </c>
    </row>
    <row r="45" spans="1:22" ht="15.5" x14ac:dyDescent="0.35">
      <c r="A45" s="27" t="s">
        <v>103</v>
      </c>
      <c r="B45" s="42"/>
      <c r="C45" s="42"/>
      <c r="D45" s="42"/>
      <c r="E45" s="42"/>
      <c r="F45" s="42"/>
      <c r="G45" s="42"/>
      <c r="H45" s="42"/>
      <c r="I45" s="42"/>
      <c r="J45" s="42"/>
      <c r="K45" s="42"/>
      <c r="L45" s="42"/>
      <c r="M45" s="42"/>
      <c r="N45" s="42"/>
      <c r="O45" s="42"/>
      <c r="P45" s="42"/>
      <c r="Q45" s="42"/>
      <c r="R45" s="42"/>
      <c r="S45" s="42"/>
      <c r="T45" s="38"/>
      <c r="U45" s="39"/>
      <c r="V45" s="29"/>
    </row>
    <row r="46" spans="1:22" ht="15.5" x14ac:dyDescent="0.35">
      <c r="A46" s="30" t="s">
        <v>87</v>
      </c>
      <c r="B46" s="31">
        <v>79.400000000000006</v>
      </c>
      <c r="C46" s="31">
        <v>79.7</v>
      </c>
      <c r="D46" s="31">
        <v>79.5</v>
      </c>
      <c r="E46" s="31">
        <v>80.430000000000007</v>
      </c>
      <c r="F46" s="31">
        <v>77.7</v>
      </c>
      <c r="G46" s="32">
        <v>81.900000000000006</v>
      </c>
      <c r="H46" s="33">
        <v>80</v>
      </c>
      <c r="I46" s="33">
        <v>82</v>
      </c>
      <c r="J46" s="34" t="s">
        <v>88</v>
      </c>
      <c r="K46" s="34" t="s">
        <v>88</v>
      </c>
      <c r="L46" s="34" t="s">
        <v>88</v>
      </c>
      <c r="M46" s="34" t="s">
        <v>88</v>
      </c>
      <c r="N46" s="34" t="s">
        <v>88</v>
      </c>
      <c r="O46" s="34" t="s">
        <v>88</v>
      </c>
      <c r="P46" s="34" t="s">
        <v>88</v>
      </c>
      <c r="Q46" s="34" t="s">
        <v>88</v>
      </c>
      <c r="R46" s="34" t="s">
        <v>88</v>
      </c>
      <c r="S46" s="34" t="s">
        <v>88</v>
      </c>
      <c r="T46" s="36"/>
      <c r="U46" s="37"/>
      <c r="V46" s="40"/>
    </row>
    <row r="47" spans="1:22" ht="15.5" x14ac:dyDescent="0.35">
      <c r="A47" s="30" t="s">
        <v>89</v>
      </c>
      <c r="B47" s="34" t="s">
        <v>88</v>
      </c>
      <c r="C47" s="34" t="s">
        <v>88</v>
      </c>
      <c r="D47" s="34" t="s">
        <v>88</v>
      </c>
      <c r="E47" s="34" t="s">
        <v>88</v>
      </c>
      <c r="F47" s="34" t="s">
        <v>88</v>
      </c>
      <c r="G47" s="34" t="s">
        <v>88</v>
      </c>
      <c r="H47" s="41">
        <v>83.8</v>
      </c>
      <c r="I47" s="41">
        <v>82</v>
      </c>
      <c r="J47" s="41">
        <v>83.2</v>
      </c>
      <c r="K47" s="41">
        <v>86</v>
      </c>
      <c r="L47" s="41">
        <v>85.6</v>
      </c>
      <c r="M47" s="41">
        <v>85.5</v>
      </c>
      <c r="N47" s="41">
        <v>87</v>
      </c>
      <c r="O47" s="41">
        <v>86.5</v>
      </c>
      <c r="P47" s="41">
        <v>86.2</v>
      </c>
      <c r="Q47" s="34" t="s">
        <v>88</v>
      </c>
      <c r="R47" s="34" t="s">
        <v>88</v>
      </c>
      <c r="S47" s="34">
        <v>87.3</v>
      </c>
      <c r="T47" s="36">
        <f>(S47-H47)/11</f>
        <v>0.31818181818181818</v>
      </c>
      <c r="U47" s="37">
        <f>S47-H47</f>
        <v>3.5</v>
      </c>
      <c r="V47" s="36">
        <f>U47/(COUNTIF(B47:L47,"&gt;0")-1)</f>
        <v>0.875</v>
      </c>
    </row>
    <row r="48" spans="1:22" ht="15.5" x14ac:dyDescent="0.35">
      <c r="A48" s="27" t="s">
        <v>104</v>
      </c>
      <c r="B48" s="42"/>
      <c r="C48" s="42"/>
      <c r="D48" s="42"/>
      <c r="E48" s="42"/>
      <c r="F48" s="42"/>
      <c r="G48" s="42"/>
      <c r="H48" s="42"/>
      <c r="I48" s="42"/>
      <c r="J48" s="42"/>
      <c r="K48" s="42"/>
      <c r="L48" s="42"/>
      <c r="M48" s="42"/>
      <c r="N48" s="42"/>
      <c r="O48" s="42"/>
      <c r="P48" s="42"/>
      <c r="Q48" s="42"/>
      <c r="R48" s="42"/>
      <c r="S48" s="42"/>
      <c r="T48" s="38"/>
      <c r="U48" s="39"/>
      <c r="V48" s="29"/>
    </row>
    <row r="49" spans="1:22" ht="15.5" x14ac:dyDescent="0.35">
      <c r="A49" s="30" t="s">
        <v>87</v>
      </c>
      <c r="B49" s="31">
        <v>73.23</v>
      </c>
      <c r="C49" s="31">
        <v>73.319999999999993</v>
      </c>
      <c r="D49" s="31">
        <v>73.92</v>
      </c>
      <c r="E49" s="31">
        <v>74.14</v>
      </c>
      <c r="F49" s="31">
        <v>75.23</v>
      </c>
      <c r="G49" s="32">
        <v>77.2</v>
      </c>
      <c r="H49" s="33">
        <v>80</v>
      </c>
      <c r="I49" s="33">
        <v>80</v>
      </c>
      <c r="J49" s="34" t="s">
        <v>88</v>
      </c>
      <c r="K49" s="34" t="s">
        <v>88</v>
      </c>
      <c r="L49" s="34" t="s">
        <v>88</v>
      </c>
      <c r="M49" s="34" t="s">
        <v>88</v>
      </c>
      <c r="N49" s="34" t="s">
        <v>88</v>
      </c>
      <c r="O49" s="34" t="s">
        <v>88</v>
      </c>
      <c r="P49" s="34" t="s">
        <v>88</v>
      </c>
      <c r="Q49" s="34" t="s">
        <v>88</v>
      </c>
      <c r="R49" s="34" t="s">
        <v>88</v>
      </c>
      <c r="S49" s="34" t="s">
        <v>88</v>
      </c>
      <c r="T49" s="36"/>
      <c r="U49" s="37"/>
      <c r="V49" s="40"/>
    </row>
    <row r="50" spans="1:22" ht="15.5" x14ac:dyDescent="0.35">
      <c r="A50" s="30" t="s">
        <v>89</v>
      </c>
      <c r="B50" s="34" t="s">
        <v>88</v>
      </c>
      <c r="C50" s="34" t="s">
        <v>88</v>
      </c>
      <c r="D50" s="34" t="s">
        <v>88</v>
      </c>
      <c r="E50" s="34" t="s">
        <v>88</v>
      </c>
      <c r="F50" s="34">
        <v>81.5</v>
      </c>
      <c r="G50" s="34">
        <v>84.1</v>
      </c>
      <c r="H50" s="41">
        <v>85.7</v>
      </c>
      <c r="I50" s="41">
        <v>86</v>
      </c>
      <c r="J50" s="41">
        <v>87</v>
      </c>
      <c r="K50" s="41">
        <v>87.9</v>
      </c>
      <c r="L50" s="41">
        <v>87.1</v>
      </c>
      <c r="M50" s="41">
        <v>86.8</v>
      </c>
      <c r="N50" s="41">
        <v>83.8</v>
      </c>
      <c r="O50" s="41">
        <v>88.1</v>
      </c>
      <c r="P50" s="41">
        <v>87.2</v>
      </c>
      <c r="Q50" s="41">
        <v>91</v>
      </c>
      <c r="R50" s="41">
        <v>88.2</v>
      </c>
      <c r="S50" s="41">
        <v>87.7</v>
      </c>
      <c r="T50" s="36">
        <f>(S50-H50)/11</f>
        <v>0.18181818181818182</v>
      </c>
      <c r="U50" s="37">
        <f>S50-H50</f>
        <v>2</v>
      </c>
      <c r="V50" s="36">
        <f>U50/(COUNTIF(B50:L50,"&gt;0")-1)</f>
        <v>0.33333333333333331</v>
      </c>
    </row>
    <row r="51" spans="1:22" ht="15.5" x14ac:dyDescent="0.35">
      <c r="A51" s="27" t="s">
        <v>105</v>
      </c>
      <c r="B51" s="42"/>
      <c r="C51" s="42"/>
      <c r="D51" s="42"/>
      <c r="E51" s="42"/>
      <c r="F51" s="42"/>
      <c r="G51" s="42"/>
      <c r="H51" s="42"/>
      <c r="I51" s="42"/>
      <c r="J51" s="42"/>
      <c r="K51" s="42"/>
      <c r="L51" s="42"/>
      <c r="M51" s="42"/>
      <c r="N51" s="42"/>
      <c r="O51" s="42"/>
      <c r="P51" s="42"/>
      <c r="Q51" s="42"/>
      <c r="R51" s="42"/>
      <c r="S51" s="42"/>
      <c r="T51" s="38"/>
      <c r="U51" s="39"/>
      <c r="V51" s="29"/>
    </row>
    <row r="52" spans="1:22" ht="15.5" x14ac:dyDescent="0.35">
      <c r="A52" s="30" t="s">
        <v>87</v>
      </c>
      <c r="B52" s="31">
        <v>86.63</v>
      </c>
      <c r="C52" s="31">
        <v>86.89</v>
      </c>
      <c r="D52" s="31">
        <v>86.5</v>
      </c>
      <c r="E52" s="31">
        <v>86.4</v>
      </c>
      <c r="F52" s="31">
        <v>85.7</v>
      </c>
      <c r="G52" s="32">
        <v>87.9</v>
      </c>
      <c r="H52" s="33">
        <v>89</v>
      </c>
      <c r="I52" s="33">
        <v>89</v>
      </c>
      <c r="J52" s="34" t="s">
        <v>88</v>
      </c>
      <c r="K52" s="34" t="s">
        <v>88</v>
      </c>
      <c r="L52" s="34" t="s">
        <v>88</v>
      </c>
      <c r="M52" s="34" t="s">
        <v>88</v>
      </c>
      <c r="N52" s="34" t="s">
        <v>88</v>
      </c>
      <c r="O52" s="34" t="s">
        <v>88</v>
      </c>
      <c r="P52" s="34" t="s">
        <v>88</v>
      </c>
      <c r="Q52" s="34" t="s">
        <v>88</v>
      </c>
      <c r="R52" s="34" t="s">
        <v>88</v>
      </c>
      <c r="S52" s="34" t="s">
        <v>88</v>
      </c>
      <c r="T52" s="36"/>
      <c r="U52" s="37"/>
      <c r="V52" s="40"/>
    </row>
    <row r="53" spans="1:22" ht="15.5" x14ac:dyDescent="0.35">
      <c r="A53" s="30" t="s">
        <v>89</v>
      </c>
      <c r="B53" s="34" t="s">
        <v>88</v>
      </c>
      <c r="C53" s="34" t="s">
        <v>88</v>
      </c>
      <c r="D53" s="34" t="s">
        <v>88</v>
      </c>
      <c r="E53" s="34" t="s">
        <v>88</v>
      </c>
      <c r="F53" s="34" t="s">
        <v>88</v>
      </c>
      <c r="G53" s="34">
        <v>88.8</v>
      </c>
      <c r="H53" s="41">
        <v>88.3</v>
      </c>
      <c r="I53" s="41">
        <v>89</v>
      </c>
      <c r="J53" s="41">
        <v>89.7</v>
      </c>
      <c r="K53" s="41">
        <v>90.5</v>
      </c>
      <c r="L53" s="41">
        <v>90.8</v>
      </c>
      <c r="M53" s="41">
        <v>91.3</v>
      </c>
      <c r="N53" s="41">
        <v>91</v>
      </c>
      <c r="O53" s="41">
        <v>91.4</v>
      </c>
      <c r="P53" s="41">
        <v>91.6</v>
      </c>
      <c r="Q53" s="41">
        <v>91.9</v>
      </c>
      <c r="R53" s="41">
        <v>90.2</v>
      </c>
      <c r="S53" s="41">
        <v>89.9</v>
      </c>
      <c r="T53" s="36">
        <f>(S53-H53)/11</f>
        <v>0.14545454545454622</v>
      </c>
      <c r="U53" s="37">
        <f>S53-H53</f>
        <v>1.6000000000000085</v>
      </c>
      <c r="V53" s="36">
        <f>U53/(COUNTIF(B53:L53,"&gt;0")-1)</f>
        <v>0.32000000000000173</v>
      </c>
    </row>
    <row r="54" spans="1:22" ht="15.5" x14ac:dyDescent="0.35">
      <c r="A54" s="27" t="s">
        <v>106</v>
      </c>
      <c r="B54" s="42"/>
      <c r="C54" s="42"/>
      <c r="D54" s="42"/>
      <c r="E54" s="42"/>
      <c r="F54" s="42"/>
      <c r="G54" s="42"/>
      <c r="H54" s="42"/>
      <c r="I54" s="42"/>
      <c r="J54" s="42"/>
      <c r="K54" s="42"/>
      <c r="L54" s="42"/>
      <c r="M54" s="42"/>
      <c r="N54" s="42"/>
      <c r="O54" s="42"/>
      <c r="P54" s="42"/>
      <c r="Q54" s="42"/>
      <c r="R54" s="42"/>
      <c r="S54" s="42"/>
      <c r="T54" s="38"/>
      <c r="U54" s="39"/>
      <c r="V54" s="29"/>
    </row>
    <row r="55" spans="1:22" ht="15.5" x14ac:dyDescent="0.35">
      <c r="A55" s="30" t="s">
        <v>87</v>
      </c>
      <c r="B55" s="31">
        <v>79.2</v>
      </c>
      <c r="C55" s="31">
        <v>77.599999999999994</v>
      </c>
      <c r="D55" s="31">
        <v>78.900000000000006</v>
      </c>
      <c r="E55" s="31">
        <v>79.099999999999994</v>
      </c>
      <c r="F55" s="31">
        <v>80.2</v>
      </c>
      <c r="G55" s="32">
        <v>84.5</v>
      </c>
      <c r="H55" s="33">
        <v>87</v>
      </c>
      <c r="I55" s="33">
        <v>89</v>
      </c>
      <c r="J55" s="34" t="s">
        <v>88</v>
      </c>
      <c r="K55" s="34" t="s">
        <v>88</v>
      </c>
      <c r="L55" s="34" t="s">
        <v>88</v>
      </c>
      <c r="M55" s="34" t="s">
        <v>88</v>
      </c>
      <c r="N55" s="34" t="s">
        <v>88</v>
      </c>
      <c r="O55" s="34" t="s">
        <v>88</v>
      </c>
      <c r="P55" s="34" t="s">
        <v>88</v>
      </c>
      <c r="Q55" s="34" t="s">
        <v>88</v>
      </c>
      <c r="R55" s="34" t="s">
        <v>88</v>
      </c>
      <c r="S55" s="34" t="s">
        <v>88</v>
      </c>
      <c r="T55" s="36"/>
      <c r="U55" s="37"/>
      <c r="V55" s="40"/>
    </row>
    <row r="56" spans="1:22" ht="15.5" x14ac:dyDescent="0.35">
      <c r="A56" s="30" t="s">
        <v>89</v>
      </c>
      <c r="B56" s="34" t="s">
        <v>88</v>
      </c>
      <c r="C56" s="34" t="s">
        <v>88</v>
      </c>
      <c r="D56" s="34" t="s">
        <v>88</v>
      </c>
      <c r="E56" s="34" t="s">
        <v>88</v>
      </c>
      <c r="F56" s="34" t="s">
        <v>88</v>
      </c>
      <c r="G56" s="34">
        <v>80.7</v>
      </c>
      <c r="H56" s="41">
        <v>83</v>
      </c>
      <c r="I56" s="41">
        <v>85</v>
      </c>
      <c r="J56" s="41">
        <v>85.7</v>
      </c>
      <c r="K56" s="41">
        <v>85.7</v>
      </c>
      <c r="L56" s="41">
        <v>85.7</v>
      </c>
      <c r="M56" s="41">
        <v>85.7</v>
      </c>
      <c r="N56" s="41">
        <v>86.5</v>
      </c>
      <c r="O56" s="41">
        <v>87.2</v>
      </c>
      <c r="P56" s="41">
        <v>87.2</v>
      </c>
      <c r="Q56" s="41">
        <v>88.1</v>
      </c>
      <c r="R56" s="41">
        <v>87.9</v>
      </c>
      <c r="S56" s="41">
        <v>89.1</v>
      </c>
      <c r="T56" s="36">
        <f>(S56-H56)/11</f>
        <v>0.55454545454545401</v>
      </c>
      <c r="U56" s="37">
        <f>S56-H56</f>
        <v>6.0999999999999943</v>
      </c>
      <c r="V56" s="36">
        <f>U56/(COUNTIF(B56:L56,"&gt;0")-1)</f>
        <v>1.2199999999999989</v>
      </c>
    </row>
    <row r="57" spans="1:22" ht="15.5" x14ac:dyDescent="0.35">
      <c r="A57" s="27" t="s">
        <v>107</v>
      </c>
      <c r="B57" s="42"/>
      <c r="C57" s="42"/>
      <c r="D57" s="42"/>
      <c r="E57" s="42"/>
      <c r="F57" s="42"/>
      <c r="G57" s="42"/>
      <c r="H57" s="42"/>
      <c r="I57" s="42"/>
      <c r="J57" s="42"/>
      <c r="K57" s="42"/>
      <c r="L57" s="42"/>
      <c r="M57" s="42"/>
      <c r="N57" s="42"/>
      <c r="O57" s="42"/>
      <c r="P57" s="42"/>
      <c r="Q57" s="42"/>
      <c r="R57" s="42"/>
      <c r="S57" s="42"/>
      <c r="T57" s="38"/>
      <c r="U57" s="39"/>
      <c r="V57" s="29"/>
    </row>
    <row r="58" spans="1:22" ht="15.5" x14ac:dyDescent="0.35">
      <c r="A58" s="30" t="s">
        <v>87</v>
      </c>
      <c r="B58" s="31">
        <v>75.900000000000006</v>
      </c>
      <c r="C58" s="31">
        <v>77.2</v>
      </c>
      <c r="D58" s="31">
        <v>76.41</v>
      </c>
      <c r="E58" s="31">
        <v>74.39</v>
      </c>
      <c r="F58" s="31">
        <v>77.599999999999994</v>
      </c>
      <c r="G58" s="32">
        <v>79.900000000000006</v>
      </c>
      <c r="H58" s="33">
        <v>81</v>
      </c>
      <c r="I58" s="33">
        <v>82</v>
      </c>
      <c r="J58" s="34" t="s">
        <v>88</v>
      </c>
      <c r="K58" s="34" t="s">
        <v>88</v>
      </c>
      <c r="L58" s="34" t="s">
        <v>88</v>
      </c>
      <c r="M58" s="34" t="s">
        <v>88</v>
      </c>
      <c r="N58" s="34" t="s">
        <v>88</v>
      </c>
      <c r="O58" s="34" t="s">
        <v>88</v>
      </c>
      <c r="P58" s="34" t="s">
        <v>88</v>
      </c>
      <c r="Q58" s="34" t="s">
        <v>88</v>
      </c>
      <c r="R58" s="34" t="s">
        <v>88</v>
      </c>
      <c r="S58" s="34" t="s">
        <v>88</v>
      </c>
      <c r="T58" s="36"/>
      <c r="U58" s="37"/>
      <c r="V58" s="40"/>
    </row>
    <row r="59" spans="1:22" ht="15.5" x14ac:dyDescent="0.35">
      <c r="A59" s="30" t="s">
        <v>89</v>
      </c>
      <c r="B59" s="34" t="s">
        <v>88</v>
      </c>
      <c r="C59" s="34" t="s">
        <v>88</v>
      </c>
      <c r="D59" s="34" t="s">
        <v>88</v>
      </c>
      <c r="E59" s="34" t="s">
        <v>88</v>
      </c>
      <c r="F59" s="34" t="s">
        <v>88</v>
      </c>
      <c r="G59" s="34" t="s">
        <v>88</v>
      </c>
      <c r="H59" s="41" t="s">
        <v>88</v>
      </c>
      <c r="I59" s="43" t="s">
        <v>88</v>
      </c>
      <c r="J59" s="44">
        <v>86.1</v>
      </c>
      <c r="K59" s="44">
        <v>87.5</v>
      </c>
      <c r="L59" s="44">
        <v>88</v>
      </c>
      <c r="M59" s="44">
        <v>88.6</v>
      </c>
      <c r="N59" s="44">
        <v>89.7</v>
      </c>
      <c r="O59" s="44">
        <v>90.3</v>
      </c>
      <c r="P59" s="44">
        <v>90.6</v>
      </c>
      <c r="Q59" s="44">
        <v>91.1</v>
      </c>
      <c r="R59" s="44">
        <v>90.2</v>
      </c>
      <c r="S59" s="44">
        <v>90.1</v>
      </c>
      <c r="T59" s="36">
        <f>(S59-J59)/9</f>
        <v>0.44444444444444442</v>
      </c>
      <c r="U59" s="37">
        <f>S59-J59</f>
        <v>4</v>
      </c>
      <c r="V59" s="36" t="s">
        <v>88</v>
      </c>
    </row>
    <row r="60" spans="1:22" ht="15.5" x14ac:dyDescent="0.35">
      <c r="A60" s="27" t="s">
        <v>108</v>
      </c>
      <c r="B60" s="42"/>
      <c r="C60" s="42"/>
      <c r="D60" s="42"/>
      <c r="E60" s="42"/>
      <c r="F60" s="42"/>
      <c r="G60" s="42"/>
      <c r="H60" s="42"/>
      <c r="I60" s="42"/>
      <c r="J60" s="42"/>
      <c r="K60" s="42"/>
      <c r="L60" s="42"/>
      <c r="M60" s="42"/>
      <c r="N60" s="42"/>
      <c r="O60" s="42"/>
      <c r="P60" s="42"/>
      <c r="Q60" s="42"/>
      <c r="R60" s="42"/>
      <c r="S60" s="42"/>
      <c r="T60" s="38"/>
      <c r="U60" s="39"/>
      <c r="V60" s="29"/>
    </row>
    <row r="61" spans="1:22" ht="15.5" x14ac:dyDescent="0.35">
      <c r="A61" s="30" t="s">
        <v>87</v>
      </c>
      <c r="B61" s="31">
        <v>63.9</v>
      </c>
      <c r="C61" s="31">
        <v>59.5</v>
      </c>
      <c r="D61" s="31">
        <v>61.3</v>
      </c>
      <c r="E61" s="31">
        <v>63.53</v>
      </c>
      <c r="F61" s="31">
        <v>67.290000000000006</v>
      </c>
      <c r="G61" s="32">
        <v>68.8</v>
      </c>
      <c r="H61" s="33">
        <v>71</v>
      </c>
      <c r="I61" s="33">
        <v>72</v>
      </c>
      <c r="J61" s="34" t="s">
        <v>88</v>
      </c>
      <c r="K61" s="34" t="s">
        <v>88</v>
      </c>
      <c r="L61" s="34" t="s">
        <v>88</v>
      </c>
      <c r="M61" s="34" t="s">
        <v>88</v>
      </c>
      <c r="N61" s="34" t="s">
        <v>88</v>
      </c>
      <c r="O61" s="34" t="s">
        <v>88</v>
      </c>
      <c r="P61" s="34" t="s">
        <v>88</v>
      </c>
      <c r="Q61" s="34" t="s">
        <v>88</v>
      </c>
      <c r="R61" s="34" t="s">
        <v>88</v>
      </c>
      <c r="S61" s="34" t="s">
        <v>88</v>
      </c>
      <c r="T61" s="36"/>
      <c r="U61" s="37"/>
      <c r="V61" s="40"/>
    </row>
    <row r="62" spans="1:22" ht="15.5" x14ac:dyDescent="0.35">
      <c r="A62" s="30" t="s">
        <v>89</v>
      </c>
      <c r="B62" s="34" t="s">
        <v>88</v>
      </c>
      <c r="C62" s="34">
        <v>64.8</v>
      </c>
      <c r="D62" s="34">
        <v>66.3</v>
      </c>
      <c r="E62" s="34">
        <v>66</v>
      </c>
      <c r="F62" s="34">
        <v>67.300000000000011</v>
      </c>
      <c r="G62" s="34">
        <v>67.2</v>
      </c>
      <c r="H62" s="41">
        <v>70.899999999999991</v>
      </c>
      <c r="I62" s="41">
        <v>72</v>
      </c>
      <c r="J62" s="41">
        <v>73.5</v>
      </c>
      <c r="K62" s="41">
        <v>74.599999999999994</v>
      </c>
      <c r="L62" s="41">
        <v>77.5</v>
      </c>
      <c r="M62" s="41">
        <v>78.599999999999994</v>
      </c>
      <c r="N62" s="41">
        <v>78.099999999999994</v>
      </c>
      <c r="O62" s="41">
        <v>81.400000000000006</v>
      </c>
      <c r="P62" s="41">
        <v>80.099999999999994</v>
      </c>
      <c r="Q62" s="41">
        <v>82.9</v>
      </c>
      <c r="R62" s="41">
        <v>82.1</v>
      </c>
      <c r="S62" s="41">
        <v>83.1</v>
      </c>
      <c r="T62" s="36">
        <f>(S62-H62)/11</f>
        <v>1.1090909090909093</v>
      </c>
      <c r="U62" s="37">
        <f>S62-H62</f>
        <v>12.200000000000003</v>
      </c>
      <c r="V62" s="36">
        <f>U62/(COUNTIF(B62:L62,"&gt;0")-1)</f>
        <v>1.3555555555555558</v>
      </c>
    </row>
    <row r="63" spans="1:22" ht="15.5" x14ac:dyDescent="0.35">
      <c r="A63" s="27" t="s">
        <v>109</v>
      </c>
      <c r="B63" s="42"/>
      <c r="C63" s="42"/>
      <c r="D63" s="42"/>
      <c r="E63" s="42"/>
      <c r="F63" s="42"/>
      <c r="G63" s="42"/>
      <c r="H63" s="42"/>
      <c r="I63" s="42"/>
      <c r="J63" s="42"/>
      <c r="K63" s="42"/>
      <c r="L63" s="42"/>
      <c r="M63" s="42"/>
      <c r="N63" s="42"/>
      <c r="O63" s="42"/>
      <c r="P63" s="42"/>
      <c r="Q63" s="42"/>
      <c r="R63" s="42"/>
      <c r="S63" s="42"/>
      <c r="T63" s="38"/>
      <c r="U63" s="39"/>
      <c r="V63" s="29"/>
    </row>
    <row r="64" spans="1:22" ht="15.5" x14ac:dyDescent="0.35">
      <c r="A64" s="30" t="s">
        <v>87</v>
      </c>
      <c r="B64" s="31">
        <v>78.599999999999994</v>
      </c>
      <c r="C64" s="31">
        <v>76.3</v>
      </c>
      <c r="D64" s="31">
        <v>78.5</v>
      </c>
      <c r="E64" s="31">
        <v>79.099999999999994</v>
      </c>
      <c r="F64" s="31">
        <v>79.900000000000006</v>
      </c>
      <c r="G64" s="32">
        <v>82.8</v>
      </c>
      <c r="H64" s="33">
        <v>86</v>
      </c>
      <c r="I64" s="33">
        <v>87</v>
      </c>
      <c r="J64" s="34" t="s">
        <v>88</v>
      </c>
      <c r="K64" s="34" t="s">
        <v>88</v>
      </c>
      <c r="L64" s="34" t="s">
        <v>88</v>
      </c>
      <c r="M64" s="34" t="s">
        <v>88</v>
      </c>
      <c r="N64" s="34" t="s">
        <v>88</v>
      </c>
      <c r="O64" s="34" t="s">
        <v>88</v>
      </c>
      <c r="P64" s="34" t="s">
        <v>88</v>
      </c>
      <c r="Q64" s="34" t="s">
        <v>88</v>
      </c>
      <c r="R64" s="34" t="s">
        <v>88</v>
      </c>
      <c r="S64" s="34" t="s">
        <v>88</v>
      </c>
      <c r="T64" s="36"/>
      <c r="U64" s="37"/>
      <c r="V64" s="40"/>
    </row>
    <row r="65" spans="1:22" ht="15.5" x14ac:dyDescent="0.35">
      <c r="A65" s="30" t="s">
        <v>89</v>
      </c>
      <c r="B65" s="34" t="s">
        <v>88</v>
      </c>
      <c r="C65" s="34" t="s">
        <v>88</v>
      </c>
      <c r="D65" s="34" t="s">
        <v>88</v>
      </c>
      <c r="E65" s="34" t="s">
        <v>88</v>
      </c>
      <c r="F65" s="34">
        <v>80.400000000000006</v>
      </c>
      <c r="G65" s="34">
        <v>82.8</v>
      </c>
      <c r="H65" s="41">
        <v>83.789999999999992</v>
      </c>
      <c r="I65" s="41">
        <v>85</v>
      </c>
      <c r="J65" s="41">
        <v>86.4</v>
      </c>
      <c r="K65" s="41">
        <v>86.5</v>
      </c>
      <c r="L65" s="41">
        <v>87.5</v>
      </c>
      <c r="M65" s="41">
        <v>87</v>
      </c>
      <c r="N65" s="41">
        <v>86.9</v>
      </c>
      <c r="O65" s="41">
        <v>86.7</v>
      </c>
      <c r="P65" s="41">
        <v>87.4</v>
      </c>
      <c r="Q65" s="41">
        <v>87.5</v>
      </c>
      <c r="R65" s="41">
        <v>86</v>
      </c>
      <c r="S65" s="41">
        <v>86.1</v>
      </c>
      <c r="T65" s="36">
        <f>(S65-H65)/11</f>
        <v>0.21000000000000021</v>
      </c>
      <c r="U65" s="37">
        <f>S65-H65</f>
        <v>2.3100000000000023</v>
      </c>
      <c r="V65" s="36">
        <f>U65/(COUNTIF(B65:L65,"&gt;0")-1)</f>
        <v>0.3850000000000004</v>
      </c>
    </row>
    <row r="66" spans="1:22" ht="15.5" x14ac:dyDescent="0.35">
      <c r="A66" s="27" t="s">
        <v>110</v>
      </c>
      <c r="B66" s="42"/>
      <c r="C66" s="42"/>
      <c r="D66" s="42"/>
      <c r="E66" s="42"/>
      <c r="F66" s="42"/>
      <c r="G66" s="42"/>
      <c r="H66" s="42"/>
      <c r="I66" s="42"/>
      <c r="J66" s="42"/>
      <c r="K66" s="42"/>
      <c r="L66" s="42"/>
      <c r="M66" s="42"/>
      <c r="N66" s="42"/>
      <c r="O66" s="42"/>
      <c r="P66" s="42"/>
      <c r="Q66" s="42"/>
      <c r="R66" s="42"/>
      <c r="S66" s="42"/>
      <c r="T66" s="38"/>
      <c r="U66" s="39"/>
      <c r="V66" s="29"/>
    </row>
    <row r="67" spans="1:22" ht="15.5" x14ac:dyDescent="0.35">
      <c r="A67" s="30" t="s">
        <v>87</v>
      </c>
      <c r="B67" s="31">
        <v>79.3</v>
      </c>
      <c r="C67" s="31">
        <v>79.900000000000006</v>
      </c>
      <c r="D67" s="31">
        <v>80</v>
      </c>
      <c r="E67" s="31">
        <v>80.400000000000006</v>
      </c>
      <c r="F67" s="31">
        <v>80.13</v>
      </c>
      <c r="G67" s="32">
        <v>82.2</v>
      </c>
      <c r="H67" s="33">
        <v>84</v>
      </c>
      <c r="I67" s="33">
        <v>84</v>
      </c>
      <c r="J67" s="34" t="s">
        <v>88</v>
      </c>
      <c r="K67" s="34" t="s">
        <v>88</v>
      </c>
      <c r="L67" s="34" t="s">
        <v>88</v>
      </c>
      <c r="M67" s="34" t="s">
        <v>88</v>
      </c>
      <c r="N67" s="34" t="s">
        <v>88</v>
      </c>
      <c r="O67" s="34" t="s">
        <v>88</v>
      </c>
      <c r="P67" s="34" t="s">
        <v>88</v>
      </c>
      <c r="Q67" s="34" t="s">
        <v>88</v>
      </c>
      <c r="R67" s="34" t="s">
        <v>88</v>
      </c>
      <c r="S67" s="34" t="s">
        <v>88</v>
      </c>
      <c r="T67" s="36"/>
      <c r="U67" s="37"/>
      <c r="V67" s="40"/>
    </row>
    <row r="68" spans="1:22" ht="15.5" x14ac:dyDescent="0.35">
      <c r="A68" s="30" t="s">
        <v>89</v>
      </c>
      <c r="B68" s="34" t="s">
        <v>88</v>
      </c>
      <c r="C68" s="34" t="s">
        <v>88</v>
      </c>
      <c r="D68" s="34" t="s">
        <v>88</v>
      </c>
      <c r="E68" s="34" t="s">
        <v>88</v>
      </c>
      <c r="F68" s="34" t="s">
        <v>88</v>
      </c>
      <c r="G68" s="34">
        <v>81.97</v>
      </c>
      <c r="H68" s="41">
        <v>82.820000000000007</v>
      </c>
      <c r="I68" s="41">
        <v>84</v>
      </c>
      <c r="J68" s="41">
        <v>85</v>
      </c>
      <c r="K68" s="41">
        <v>86.4</v>
      </c>
      <c r="L68" s="41">
        <v>87</v>
      </c>
      <c r="M68" s="41">
        <v>87.6</v>
      </c>
      <c r="N68" s="41">
        <v>87.7</v>
      </c>
      <c r="O68" s="41">
        <v>87.1</v>
      </c>
      <c r="P68" s="41">
        <v>86.9</v>
      </c>
      <c r="Q68" s="41">
        <v>86.8</v>
      </c>
      <c r="R68" s="41">
        <v>87.2</v>
      </c>
      <c r="S68" s="41">
        <v>86.3</v>
      </c>
      <c r="T68" s="36">
        <f>(S68-H68)/11</f>
        <v>0.31636363636363546</v>
      </c>
      <c r="U68" s="37">
        <f>S68-H68</f>
        <v>3.4799999999999898</v>
      </c>
      <c r="V68" s="36">
        <f>U68/(COUNTIF(B68:L68,"&gt;0")-1)</f>
        <v>0.69599999999999795</v>
      </c>
    </row>
    <row r="69" spans="1:22" ht="15.5" x14ac:dyDescent="0.35">
      <c r="A69" s="27" t="s">
        <v>111</v>
      </c>
      <c r="B69" s="42"/>
      <c r="C69" s="42"/>
      <c r="D69" s="42"/>
      <c r="E69" s="42"/>
      <c r="F69" s="42"/>
      <c r="G69" s="42"/>
      <c r="H69" s="42"/>
      <c r="I69" s="42"/>
      <c r="J69" s="42"/>
      <c r="K69" s="42"/>
      <c r="L69" s="42"/>
      <c r="M69" s="42"/>
      <c r="N69" s="42"/>
      <c r="O69" s="42"/>
      <c r="P69" s="42"/>
      <c r="Q69" s="42"/>
      <c r="R69" s="42"/>
      <c r="S69" s="42"/>
      <c r="T69" s="38"/>
      <c r="U69" s="39"/>
      <c r="V69" s="29"/>
    </row>
    <row r="70" spans="1:22" ht="15.5" x14ac:dyDescent="0.35">
      <c r="A70" s="30" t="s">
        <v>87</v>
      </c>
      <c r="B70" s="31">
        <v>78.739999999999995</v>
      </c>
      <c r="C70" s="31">
        <v>79.489999999999995</v>
      </c>
      <c r="D70" s="31">
        <v>80.84</v>
      </c>
      <c r="E70" s="31">
        <v>81.510000000000005</v>
      </c>
      <c r="F70" s="31">
        <v>83.3</v>
      </c>
      <c r="G70" s="32">
        <v>82.6</v>
      </c>
      <c r="H70" s="33">
        <v>85</v>
      </c>
      <c r="I70" s="33">
        <v>86</v>
      </c>
      <c r="J70" s="34" t="s">
        <v>88</v>
      </c>
      <c r="K70" s="34" t="s">
        <v>88</v>
      </c>
      <c r="L70" s="34" t="s">
        <v>88</v>
      </c>
      <c r="M70" s="34" t="s">
        <v>88</v>
      </c>
      <c r="N70" s="34" t="s">
        <v>88</v>
      </c>
      <c r="O70" s="34" t="s">
        <v>88</v>
      </c>
      <c r="P70" s="34" t="s">
        <v>88</v>
      </c>
      <c r="Q70" s="34" t="s">
        <v>88</v>
      </c>
      <c r="R70" s="34" t="s">
        <v>88</v>
      </c>
      <c r="S70" s="34" t="s">
        <v>88</v>
      </c>
      <c r="T70" s="36"/>
      <c r="U70" s="37"/>
      <c r="V70" s="40"/>
    </row>
    <row r="71" spans="1:22" ht="15.5" x14ac:dyDescent="0.35">
      <c r="A71" s="30" t="s">
        <v>89</v>
      </c>
      <c r="B71" s="34" t="s">
        <v>88</v>
      </c>
      <c r="C71" s="34">
        <v>79.900000000000006</v>
      </c>
      <c r="D71" s="34">
        <v>80.900000000000006</v>
      </c>
      <c r="E71" s="34">
        <v>81.2</v>
      </c>
      <c r="F71" s="34">
        <v>81.5</v>
      </c>
      <c r="G71" s="34">
        <v>82.1</v>
      </c>
      <c r="H71" s="41">
        <v>83.399999999999991</v>
      </c>
      <c r="I71" s="41">
        <v>85</v>
      </c>
      <c r="J71" s="41">
        <v>85</v>
      </c>
      <c r="K71" s="41">
        <v>86.1</v>
      </c>
      <c r="L71" s="41">
        <v>87.3</v>
      </c>
      <c r="M71" s="41">
        <v>87.5</v>
      </c>
      <c r="N71" s="41">
        <v>88.3</v>
      </c>
      <c r="O71" s="41">
        <v>87.8</v>
      </c>
      <c r="P71" s="41">
        <v>88</v>
      </c>
      <c r="Q71" s="41">
        <v>89</v>
      </c>
      <c r="R71" s="41">
        <v>89.8</v>
      </c>
      <c r="S71" s="41">
        <v>90.1</v>
      </c>
      <c r="T71" s="36">
        <f>(S71-H71)/11</f>
        <v>0.60909090909090935</v>
      </c>
      <c r="U71" s="37">
        <f>S71-H71</f>
        <v>6.7000000000000028</v>
      </c>
      <c r="V71" s="36">
        <f>U71/(COUNTIF(B71:L71,"&gt;0")-1)</f>
        <v>0.7444444444444448</v>
      </c>
    </row>
    <row r="72" spans="1:22" ht="15.5" x14ac:dyDescent="0.35">
      <c r="A72" s="27" t="s">
        <v>112</v>
      </c>
      <c r="B72" s="42"/>
      <c r="C72" s="42"/>
      <c r="D72" s="42"/>
      <c r="E72" s="42"/>
      <c r="F72" s="42"/>
      <c r="G72" s="42"/>
      <c r="H72" s="42"/>
      <c r="I72" s="42"/>
      <c r="J72" s="42"/>
      <c r="K72" s="42"/>
      <c r="L72" s="42"/>
      <c r="M72" s="42"/>
      <c r="N72" s="42"/>
      <c r="O72" s="42"/>
      <c r="P72" s="42"/>
      <c r="Q72" s="42"/>
      <c r="R72" s="42"/>
      <c r="S72" s="42"/>
      <c r="T72" s="38"/>
      <c r="U72" s="39"/>
      <c r="V72" s="29"/>
    </row>
    <row r="73" spans="1:22" ht="15.5" x14ac:dyDescent="0.35">
      <c r="A73" s="30" t="s">
        <v>87</v>
      </c>
      <c r="B73" s="31">
        <v>73</v>
      </c>
      <c r="C73" s="31">
        <v>72.2</v>
      </c>
      <c r="D73" s="31">
        <v>77</v>
      </c>
      <c r="E73" s="31">
        <v>76.3</v>
      </c>
      <c r="F73" s="31">
        <v>75.3</v>
      </c>
      <c r="G73" s="32">
        <v>75.900000000000006</v>
      </c>
      <c r="H73" s="33">
        <v>75</v>
      </c>
      <c r="I73" s="33">
        <v>77</v>
      </c>
      <c r="J73" s="34" t="s">
        <v>88</v>
      </c>
      <c r="K73" s="34" t="s">
        <v>88</v>
      </c>
      <c r="L73" s="34" t="s">
        <v>88</v>
      </c>
      <c r="M73" s="34" t="s">
        <v>88</v>
      </c>
      <c r="N73" s="34" t="s">
        <v>88</v>
      </c>
      <c r="O73" s="34" t="s">
        <v>88</v>
      </c>
      <c r="P73" s="34" t="s">
        <v>88</v>
      </c>
      <c r="Q73" s="34" t="s">
        <v>88</v>
      </c>
      <c r="R73" s="34" t="s">
        <v>88</v>
      </c>
      <c r="S73" s="34" t="s">
        <v>88</v>
      </c>
      <c r="T73" s="36"/>
      <c r="U73" s="37"/>
      <c r="V73" s="40"/>
    </row>
    <row r="74" spans="1:22" ht="15.5" x14ac:dyDescent="0.35">
      <c r="A74" s="30" t="s">
        <v>89</v>
      </c>
      <c r="B74" s="34" t="s">
        <v>88</v>
      </c>
      <c r="C74" s="34" t="s">
        <v>88</v>
      </c>
      <c r="D74" s="34">
        <v>75.449999999999989</v>
      </c>
      <c r="E74" s="34">
        <v>75.5</v>
      </c>
      <c r="F74" s="34">
        <v>75.22999999999999</v>
      </c>
      <c r="G74" s="34">
        <v>75.949999999999989</v>
      </c>
      <c r="H74" s="41">
        <v>74.33</v>
      </c>
      <c r="I74" s="41">
        <v>76</v>
      </c>
      <c r="J74" s="41">
        <v>77</v>
      </c>
      <c r="K74" s="41">
        <v>78.599999999999994</v>
      </c>
      <c r="L74" s="41">
        <v>79.8</v>
      </c>
      <c r="M74" s="41">
        <v>79.7</v>
      </c>
      <c r="N74" s="41">
        <v>80.2</v>
      </c>
      <c r="O74" s="41">
        <v>80.599999999999994</v>
      </c>
      <c r="P74" s="41">
        <v>81.400000000000006</v>
      </c>
      <c r="Q74" s="41">
        <v>82.1</v>
      </c>
      <c r="R74" s="41">
        <v>80.5</v>
      </c>
      <c r="S74" s="41">
        <v>81</v>
      </c>
      <c r="T74" s="36">
        <f>(S74-H74)/11</f>
        <v>0.60636363636363655</v>
      </c>
      <c r="U74" s="37">
        <f>S74-H74</f>
        <v>6.6700000000000017</v>
      </c>
      <c r="V74" s="36">
        <f>U74/(COUNTIF(B74:L74,"&gt;0")-1)</f>
        <v>0.83375000000000021</v>
      </c>
    </row>
    <row r="75" spans="1:22" ht="15.5" x14ac:dyDescent="0.35">
      <c r="A75" s="27" t="s">
        <v>113</v>
      </c>
      <c r="B75" s="42"/>
      <c r="C75" s="42"/>
      <c r="D75" s="42"/>
      <c r="E75" s="42"/>
      <c r="F75" s="42"/>
      <c r="G75" s="42"/>
      <c r="H75" s="42"/>
      <c r="I75" s="42"/>
      <c r="J75" s="42"/>
      <c r="K75" s="42"/>
      <c r="L75" s="42"/>
      <c r="M75" s="42"/>
      <c r="N75" s="42"/>
      <c r="O75" s="42"/>
      <c r="P75" s="42"/>
      <c r="Q75" s="42"/>
      <c r="R75" s="42"/>
      <c r="S75" s="42"/>
      <c r="T75" s="38"/>
      <c r="U75" s="39"/>
      <c r="V75" s="29"/>
    </row>
    <row r="76" spans="1:22" ht="15.5" x14ac:dyDescent="0.35">
      <c r="A76" s="30" t="s">
        <v>87</v>
      </c>
      <c r="B76" s="31">
        <v>85.86</v>
      </c>
      <c r="C76" s="31">
        <v>86.2</v>
      </c>
      <c r="D76" s="31">
        <v>86.5</v>
      </c>
      <c r="E76" s="31">
        <v>86.43</v>
      </c>
      <c r="F76" s="31">
        <v>87.4</v>
      </c>
      <c r="G76" s="32">
        <v>88.2</v>
      </c>
      <c r="H76" s="33">
        <v>89</v>
      </c>
      <c r="I76" s="33">
        <v>88</v>
      </c>
      <c r="J76" s="34" t="s">
        <v>88</v>
      </c>
      <c r="K76" s="34" t="s">
        <v>88</v>
      </c>
      <c r="L76" s="34" t="s">
        <v>88</v>
      </c>
      <c r="M76" s="34" t="s">
        <v>88</v>
      </c>
      <c r="N76" s="34" t="s">
        <v>88</v>
      </c>
      <c r="O76" s="34" t="s">
        <v>88</v>
      </c>
      <c r="P76" s="34" t="s">
        <v>88</v>
      </c>
      <c r="Q76" s="34" t="s">
        <v>88</v>
      </c>
      <c r="R76" s="34" t="s">
        <v>88</v>
      </c>
      <c r="S76" s="34" t="s">
        <v>88</v>
      </c>
      <c r="T76" s="36"/>
      <c r="U76" s="37"/>
      <c r="V76" s="40"/>
    </row>
    <row r="77" spans="1:22" ht="15.5" x14ac:dyDescent="0.35">
      <c r="A77" s="30" t="s">
        <v>89</v>
      </c>
      <c r="B77" s="34">
        <v>74.78</v>
      </c>
      <c r="C77" s="34">
        <v>75.17</v>
      </c>
      <c r="D77" s="34">
        <v>74.83</v>
      </c>
      <c r="E77" s="34">
        <v>74.290000000000006</v>
      </c>
      <c r="F77" s="34">
        <v>74.3</v>
      </c>
      <c r="G77" s="34">
        <v>75.489999999999995</v>
      </c>
      <c r="H77" s="41">
        <v>76.86</v>
      </c>
      <c r="I77" s="41">
        <v>78</v>
      </c>
      <c r="J77" s="41">
        <v>79.8</v>
      </c>
      <c r="K77" s="41">
        <v>81.2</v>
      </c>
      <c r="L77" s="41">
        <v>81.900000000000006</v>
      </c>
      <c r="M77" s="41">
        <v>82.2</v>
      </c>
      <c r="N77" s="41">
        <v>82.7</v>
      </c>
      <c r="O77" s="41">
        <v>83.2</v>
      </c>
      <c r="P77" s="41">
        <v>83.7</v>
      </c>
      <c r="Q77" s="41">
        <v>83.8</v>
      </c>
      <c r="R77" s="41">
        <v>83.4</v>
      </c>
      <c r="S77" s="41">
        <v>83.6</v>
      </c>
      <c r="T77" s="36">
        <f>(S77-H77)/11</f>
        <v>0.61272727272727223</v>
      </c>
      <c r="U77" s="37">
        <f>S77-H77</f>
        <v>6.7399999999999949</v>
      </c>
      <c r="V77" s="36">
        <f>U77/(COUNTIF(B77:L77,"&gt;0")-1)</f>
        <v>0.67399999999999949</v>
      </c>
    </row>
    <row r="78" spans="1:22" ht="15.5" x14ac:dyDescent="0.35">
      <c r="A78" s="27" t="s">
        <v>114</v>
      </c>
      <c r="B78" s="42"/>
      <c r="C78" s="42"/>
      <c r="D78" s="42"/>
      <c r="E78" s="42"/>
      <c r="F78" s="42"/>
      <c r="G78" s="42"/>
      <c r="H78" s="42"/>
      <c r="I78" s="42"/>
      <c r="J78" s="42"/>
      <c r="K78" s="42"/>
      <c r="L78" s="42"/>
      <c r="M78" s="42"/>
      <c r="N78" s="42"/>
      <c r="O78" s="42"/>
      <c r="P78" s="42"/>
      <c r="Q78" s="42"/>
      <c r="R78" s="42"/>
      <c r="S78" s="42"/>
      <c r="T78" s="38"/>
      <c r="U78" s="39"/>
      <c r="V78" s="29"/>
    </row>
    <row r="79" spans="1:22" ht="15.5" x14ac:dyDescent="0.35">
      <c r="A79" s="30" t="s">
        <v>87</v>
      </c>
      <c r="B79" s="31">
        <v>63.3</v>
      </c>
      <c r="C79" s="31">
        <v>63.5</v>
      </c>
      <c r="D79" s="31">
        <v>63.6</v>
      </c>
      <c r="E79" s="31">
        <v>63.9</v>
      </c>
      <c r="F79" s="31">
        <v>62</v>
      </c>
      <c r="G79" s="32">
        <v>63.8</v>
      </c>
      <c r="H79" s="33">
        <v>69</v>
      </c>
      <c r="I79" s="33">
        <v>68</v>
      </c>
      <c r="J79" s="34" t="s">
        <v>88</v>
      </c>
      <c r="K79" s="34" t="s">
        <v>88</v>
      </c>
      <c r="L79" s="34" t="s">
        <v>88</v>
      </c>
      <c r="M79" s="34" t="s">
        <v>88</v>
      </c>
      <c r="N79" s="34" t="s">
        <v>88</v>
      </c>
      <c r="O79" s="34" t="s">
        <v>88</v>
      </c>
      <c r="P79" s="34" t="s">
        <v>88</v>
      </c>
      <c r="Q79" s="34" t="s">
        <v>88</v>
      </c>
      <c r="R79" s="34" t="s">
        <v>88</v>
      </c>
      <c r="S79" s="34" t="s">
        <v>88</v>
      </c>
      <c r="T79" s="36"/>
      <c r="U79" s="37"/>
      <c r="V79" s="40"/>
    </row>
    <row r="80" spans="1:22" ht="15.5" x14ac:dyDescent="0.35">
      <c r="A80" s="30" t="s">
        <v>89</v>
      </c>
      <c r="B80" s="34" t="s">
        <v>88</v>
      </c>
      <c r="C80" s="34">
        <v>70.8</v>
      </c>
      <c r="D80" s="34">
        <v>73.8</v>
      </c>
      <c r="E80" s="34">
        <v>72</v>
      </c>
      <c r="F80" s="34">
        <v>71.599999999999994</v>
      </c>
      <c r="G80" s="34">
        <v>71.399999999999991</v>
      </c>
      <c r="H80" s="41">
        <v>73.7</v>
      </c>
      <c r="I80" s="41">
        <v>75</v>
      </c>
      <c r="J80" s="41">
        <v>75.5</v>
      </c>
      <c r="K80" s="41">
        <v>77.599999999999994</v>
      </c>
      <c r="L80" s="41">
        <v>75.400000000000006</v>
      </c>
      <c r="M80" s="41">
        <v>82.3</v>
      </c>
      <c r="N80" s="41">
        <v>83</v>
      </c>
      <c r="O80" s="41">
        <v>84</v>
      </c>
      <c r="P80" s="41">
        <v>85</v>
      </c>
      <c r="Q80" s="41">
        <v>87.7</v>
      </c>
      <c r="R80" s="41">
        <v>88.3</v>
      </c>
      <c r="S80" s="41">
        <v>88.9</v>
      </c>
      <c r="T80" s="36">
        <f>(S80-H80)/11</f>
        <v>1.3818181818181821</v>
      </c>
      <c r="U80" s="37">
        <f>S80-H80</f>
        <v>15.200000000000003</v>
      </c>
      <c r="V80" s="36">
        <f>U80/(COUNTIF(B80:H80,"&gt;0")-1)</f>
        <v>3.0400000000000005</v>
      </c>
    </row>
    <row r="81" spans="1:22" ht="15.5" x14ac:dyDescent="0.35">
      <c r="A81" s="27" t="s">
        <v>115</v>
      </c>
      <c r="B81" s="42"/>
      <c r="C81" s="42"/>
      <c r="D81" s="42"/>
      <c r="E81" s="42"/>
      <c r="F81" s="42"/>
      <c r="G81" s="42"/>
      <c r="H81" s="42"/>
      <c r="I81" s="42"/>
      <c r="J81" s="42"/>
      <c r="K81" s="42"/>
      <c r="L81" s="42"/>
      <c r="M81" s="42"/>
      <c r="N81" s="42"/>
      <c r="O81" s="42"/>
      <c r="P81" s="42"/>
      <c r="Q81" s="42"/>
      <c r="R81" s="42"/>
      <c r="S81" s="42"/>
      <c r="T81" s="38"/>
      <c r="U81" s="39"/>
      <c r="V81" s="29"/>
    </row>
    <row r="82" spans="1:22" ht="15.5" x14ac:dyDescent="0.35">
      <c r="A82" s="30" t="s">
        <v>87</v>
      </c>
      <c r="B82" s="31">
        <v>80.599999999999994</v>
      </c>
      <c r="C82" s="31">
        <v>81</v>
      </c>
      <c r="D82" s="31">
        <v>81.900000000000006</v>
      </c>
      <c r="E82" s="31">
        <v>82.4</v>
      </c>
      <c r="F82" s="31">
        <v>83.1</v>
      </c>
      <c r="G82" s="32">
        <v>83.7</v>
      </c>
      <c r="H82" s="33">
        <v>85</v>
      </c>
      <c r="I82" s="33">
        <v>86</v>
      </c>
      <c r="J82" s="34" t="s">
        <v>88</v>
      </c>
      <c r="K82" s="34" t="s">
        <v>88</v>
      </c>
      <c r="L82" s="34" t="s">
        <v>88</v>
      </c>
      <c r="M82" s="34" t="s">
        <v>88</v>
      </c>
      <c r="N82" s="34" t="s">
        <v>88</v>
      </c>
      <c r="O82" s="34" t="s">
        <v>88</v>
      </c>
      <c r="P82" s="34" t="s">
        <v>88</v>
      </c>
      <c r="Q82" s="34" t="s">
        <v>88</v>
      </c>
      <c r="R82" s="34" t="s">
        <v>88</v>
      </c>
      <c r="S82" s="34" t="s">
        <v>88</v>
      </c>
      <c r="T82" s="36"/>
      <c r="U82" s="37"/>
      <c r="V82" s="40"/>
    </row>
    <row r="83" spans="1:22" ht="15.5" x14ac:dyDescent="0.35">
      <c r="A83" s="30" t="s">
        <v>89</v>
      </c>
      <c r="B83" s="34" t="s">
        <v>88</v>
      </c>
      <c r="C83" s="34" t="s">
        <v>88</v>
      </c>
      <c r="D83" s="34" t="s">
        <v>88</v>
      </c>
      <c r="E83" s="34" t="s">
        <v>88</v>
      </c>
      <c r="F83" s="34" t="s">
        <v>88</v>
      </c>
      <c r="G83" s="34" t="s">
        <v>88</v>
      </c>
      <c r="H83" s="41">
        <v>81.25</v>
      </c>
      <c r="I83" s="41">
        <v>86</v>
      </c>
      <c r="J83" s="41">
        <v>85.7</v>
      </c>
      <c r="K83" s="41">
        <v>87.3</v>
      </c>
      <c r="L83" s="41">
        <v>87.8</v>
      </c>
      <c r="M83" s="41">
        <v>89</v>
      </c>
      <c r="N83" s="41">
        <v>88.3</v>
      </c>
      <c r="O83" s="41">
        <v>89.2</v>
      </c>
      <c r="P83" s="41">
        <v>89.7</v>
      </c>
      <c r="Q83" s="41">
        <v>89.5</v>
      </c>
      <c r="R83" s="41">
        <v>89.2</v>
      </c>
      <c r="S83" s="41">
        <v>89.8</v>
      </c>
      <c r="T83" s="36">
        <f>(S83-H83)/11</f>
        <v>0.777272727272727</v>
      </c>
      <c r="U83" s="37">
        <f>S83-H83</f>
        <v>8.5499999999999972</v>
      </c>
      <c r="V83" s="36">
        <f>U83/(COUNTIF(B83:L83,"&gt;0")-1)</f>
        <v>2.1374999999999993</v>
      </c>
    </row>
    <row r="84" spans="1:22" ht="15.5" x14ac:dyDescent="0.35">
      <c r="A84" s="27" t="s">
        <v>116</v>
      </c>
      <c r="B84" s="42"/>
      <c r="C84" s="42"/>
      <c r="D84" s="42"/>
      <c r="E84" s="42"/>
      <c r="F84" s="42"/>
      <c r="G84" s="42"/>
      <c r="H84" s="42"/>
      <c r="I84" s="42"/>
      <c r="J84" s="42"/>
      <c r="K84" s="42"/>
      <c r="L84" s="42"/>
      <c r="M84" s="42"/>
      <c r="N84" s="42"/>
      <c r="O84" s="42"/>
      <c r="P84" s="42"/>
      <c r="Q84" s="42"/>
      <c r="R84" s="42"/>
      <c r="S84" s="42"/>
      <c r="T84" s="38"/>
      <c r="U84" s="39"/>
      <c r="V84" s="29"/>
    </row>
    <row r="85" spans="1:22" ht="15.5" x14ac:dyDescent="0.35">
      <c r="A85" s="30" t="s">
        <v>87</v>
      </c>
      <c r="B85" s="31">
        <v>81.45</v>
      </c>
      <c r="C85" s="31">
        <v>81.900000000000006</v>
      </c>
      <c r="D85" s="31">
        <v>81.5</v>
      </c>
      <c r="E85" s="31">
        <v>82</v>
      </c>
      <c r="F85" s="31">
        <v>82</v>
      </c>
      <c r="G85" s="32">
        <v>81.900000000000006</v>
      </c>
      <c r="H85" s="33">
        <v>84</v>
      </c>
      <c r="I85" s="33">
        <v>86</v>
      </c>
      <c r="J85" s="34" t="s">
        <v>88</v>
      </c>
      <c r="K85" s="34" t="s">
        <v>88</v>
      </c>
      <c r="L85" s="34" t="s">
        <v>88</v>
      </c>
      <c r="M85" s="34" t="s">
        <v>88</v>
      </c>
      <c r="N85" s="34" t="s">
        <v>88</v>
      </c>
      <c r="O85" s="34" t="s">
        <v>88</v>
      </c>
      <c r="P85" s="34" t="s">
        <v>88</v>
      </c>
      <c r="Q85" s="34" t="s">
        <v>88</v>
      </c>
      <c r="R85" s="34" t="s">
        <v>88</v>
      </c>
      <c r="S85" s="34" t="s">
        <v>88</v>
      </c>
      <c r="T85" s="36"/>
      <c r="U85" s="37"/>
      <c r="V85" s="40"/>
    </row>
    <row r="86" spans="1:22" ht="15.5" x14ac:dyDescent="0.35">
      <c r="A86" s="30" t="s">
        <v>89</v>
      </c>
      <c r="B86" s="34" t="s">
        <v>88</v>
      </c>
      <c r="C86" s="34" t="s">
        <v>88</v>
      </c>
      <c r="D86" s="34" t="s">
        <v>88</v>
      </c>
      <c r="E86" s="34" t="s">
        <v>88</v>
      </c>
      <c r="F86" s="34" t="s">
        <v>88</v>
      </c>
      <c r="G86" s="34" t="s">
        <v>88</v>
      </c>
      <c r="H86" s="41">
        <v>82.199999999999989</v>
      </c>
      <c r="I86" s="41">
        <v>84</v>
      </c>
      <c r="J86" s="41">
        <v>84.4</v>
      </c>
      <c r="K86" s="41">
        <v>85.4</v>
      </c>
      <c r="L86" s="41">
        <v>86</v>
      </c>
      <c r="M86" s="41">
        <v>85.6</v>
      </c>
      <c r="N86" s="41">
        <v>85.8</v>
      </c>
      <c r="O86" s="41">
        <v>86.4</v>
      </c>
      <c r="P86" s="41">
        <v>86.6</v>
      </c>
      <c r="Q86" s="41">
        <v>85.9</v>
      </c>
      <c r="R86" s="41">
        <v>86.1</v>
      </c>
      <c r="S86" s="41">
        <v>85.8</v>
      </c>
      <c r="T86" s="36">
        <f>(S86-H86)/11</f>
        <v>0.32727272727272805</v>
      </c>
      <c r="U86" s="37">
        <f>S86-H86</f>
        <v>3.6000000000000085</v>
      </c>
      <c r="V86" s="36">
        <f>U86/(COUNTIF(B86:L86,"&gt;0")-1)</f>
        <v>0.90000000000000213</v>
      </c>
    </row>
    <row r="87" spans="1:22" ht="15.5" x14ac:dyDescent="0.35">
      <c r="A87" s="27" t="s">
        <v>117</v>
      </c>
      <c r="B87" s="42"/>
      <c r="C87" s="42"/>
      <c r="D87" s="42"/>
      <c r="E87" s="42"/>
      <c r="F87" s="42"/>
      <c r="G87" s="42"/>
      <c r="H87" s="42"/>
      <c r="I87" s="42"/>
      <c r="J87" s="42"/>
      <c r="K87" s="42"/>
      <c r="L87" s="42"/>
      <c r="M87" s="42"/>
      <c r="N87" s="42"/>
      <c r="O87" s="42"/>
      <c r="P87" s="42"/>
      <c r="Q87" s="42"/>
      <c r="R87" s="42"/>
      <c r="S87" s="42"/>
      <c r="T87" s="38"/>
      <c r="U87" s="39"/>
      <c r="V87" s="29"/>
    </row>
    <row r="88" spans="1:22" ht="15.5" x14ac:dyDescent="0.35">
      <c r="A88" s="30" t="s">
        <v>87</v>
      </c>
      <c r="B88" s="31">
        <v>87.77</v>
      </c>
      <c r="C88" s="31">
        <v>86.99</v>
      </c>
      <c r="D88" s="31">
        <v>86.34</v>
      </c>
      <c r="E88" s="31">
        <v>83.81</v>
      </c>
      <c r="F88" s="31">
        <v>82.91</v>
      </c>
      <c r="G88" s="32">
        <v>83.8</v>
      </c>
      <c r="H88" s="33">
        <v>90</v>
      </c>
      <c r="I88" s="33">
        <v>93</v>
      </c>
      <c r="J88" s="34" t="s">
        <v>88</v>
      </c>
      <c r="K88" s="34" t="s">
        <v>88</v>
      </c>
      <c r="L88" s="34" t="s">
        <v>88</v>
      </c>
      <c r="M88" s="34" t="s">
        <v>88</v>
      </c>
      <c r="N88" s="34" t="s">
        <v>88</v>
      </c>
      <c r="O88" s="34" t="s">
        <v>88</v>
      </c>
      <c r="P88" s="34" t="s">
        <v>88</v>
      </c>
      <c r="Q88" s="34" t="s">
        <v>88</v>
      </c>
      <c r="R88" s="34" t="s">
        <v>88</v>
      </c>
      <c r="S88" s="34" t="s">
        <v>88</v>
      </c>
      <c r="T88" s="36"/>
      <c r="U88" s="37"/>
      <c r="V88" s="40"/>
    </row>
    <row r="89" spans="1:22" ht="15.5" x14ac:dyDescent="0.35">
      <c r="A89" s="30" t="s">
        <v>89</v>
      </c>
      <c r="B89" s="34" t="s">
        <v>88</v>
      </c>
      <c r="C89" s="34" t="s">
        <v>88</v>
      </c>
      <c r="D89" s="34" t="s">
        <v>88</v>
      </c>
      <c r="E89" s="34" t="s">
        <v>88</v>
      </c>
      <c r="F89" s="34" t="s">
        <v>88</v>
      </c>
      <c r="G89" s="34" t="s">
        <v>88</v>
      </c>
      <c r="H89" s="41">
        <v>85.95</v>
      </c>
      <c r="I89" s="41">
        <v>88</v>
      </c>
      <c r="J89" s="41">
        <v>88.5</v>
      </c>
      <c r="K89" s="41">
        <v>89.7</v>
      </c>
      <c r="L89" s="41">
        <v>88.9</v>
      </c>
      <c r="M89" s="41">
        <v>89.3</v>
      </c>
      <c r="N89" s="41">
        <v>89.1</v>
      </c>
      <c r="O89" s="41">
        <v>88.7</v>
      </c>
      <c r="P89" s="41">
        <v>88.4</v>
      </c>
      <c r="Q89" s="41">
        <v>87.6</v>
      </c>
      <c r="R89" s="41">
        <v>87.6</v>
      </c>
      <c r="S89" s="41">
        <v>87.1</v>
      </c>
      <c r="T89" s="36">
        <f>(S89-H89)/11</f>
        <v>0.10454545454545378</v>
      </c>
      <c r="U89" s="37">
        <f>S89-H89</f>
        <v>1.1499999999999915</v>
      </c>
      <c r="V89" s="36">
        <f>U89/(COUNTIF(B89:L89,"&gt;0")-1)</f>
        <v>0.28749999999999787</v>
      </c>
    </row>
    <row r="90" spans="1:22" ht="15.5" x14ac:dyDescent="0.35">
      <c r="A90" s="27" t="s">
        <v>118</v>
      </c>
      <c r="B90" s="42"/>
      <c r="C90" s="42"/>
      <c r="D90" s="42"/>
      <c r="E90" s="42"/>
      <c r="F90" s="42"/>
      <c r="G90" s="42"/>
      <c r="H90" s="42"/>
      <c r="I90" s="42"/>
      <c r="J90" s="42"/>
      <c r="K90" s="42"/>
      <c r="L90" s="42"/>
      <c r="M90" s="42"/>
      <c r="N90" s="42"/>
      <c r="O90" s="42"/>
      <c r="P90" s="42"/>
      <c r="Q90" s="42"/>
      <c r="R90" s="42"/>
      <c r="S90" s="42"/>
      <c r="T90" s="38"/>
      <c r="U90" s="39"/>
      <c r="V90" s="29"/>
    </row>
    <row r="91" spans="1:22" ht="15.5" x14ac:dyDescent="0.35">
      <c r="A91" s="30" t="s">
        <v>87</v>
      </c>
      <c r="B91" s="31">
        <v>55.8</v>
      </c>
      <c r="C91" s="31">
        <v>55.8</v>
      </c>
      <c r="D91" s="31">
        <v>54.2</v>
      </c>
      <c r="E91" s="31">
        <v>56.3</v>
      </c>
      <c r="F91" s="31">
        <v>56.3</v>
      </c>
      <c r="G91" s="32">
        <v>57.8</v>
      </c>
      <c r="H91" s="33">
        <v>59</v>
      </c>
      <c r="I91" s="33">
        <v>60</v>
      </c>
      <c r="J91" s="34" t="s">
        <v>88</v>
      </c>
      <c r="K91" s="34" t="s">
        <v>88</v>
      </c>
      <c r="L91" s="34" t="s">
        <v>88</v>
      </c>
      <c r="M91" s="34" t="s">
        <v>88</v>
      </c>
      <c r="N91" s="34" t="s">
        <v>88</v>
      </c>
      <c r="O91" s="34" t="s">
        <v>88</v>
      </c>
      <c r="P91" s="34" t="s">
        <v>88</v>
      </c>
      <c r="Q91" s="34" t="s">
        <v>88</v>
      </c>
      <c r="R91" s="34" t="s">
        <v>88</v>
      </c>
      <c r="S91" s="34" t="s">
        <v>88</v>
      </c>
      <c r="T91" s="36"/>
      <c r="U91" s="37"/>
      <c r="V91" s="40"/>
    </row>
    <row r="92" spans="1:22" ht="15.5" x14ac:dyDescent="0.35">
      <c r="A92" s="30" t="s">
        <v>89</v>
      </c>
      <c r="B92" s="34" t="s">
        <v>88</v>
      </c>
      <c r="C92" s="34" t="s">
        <v>88</v>
      </c>
      <c r="D92" s="34" t="s">
        <v>88</v>
      </c>
      <c r="E92" s="34" t="s">
        <v>88</v>
      </c>
      <c r="F92" s="34" t="s">
        <v>88</v>
      </c>
      <c r="G92" s="34" t="s">
        <v>88</v>
      </c>
      <c r="H92" s="41">
        <v>61.980000000000004</v>
      </c>
      <c r="I92" s="41">
        <v>63</v>
      </c>
      <c r="J92" s="41">
        <v>70.7</v>
      </c>
      <c r="K92" s="41">
        <v>70</v>
      </c>
      <c r="L92" s="41">
        <v>71.3</v>
      </c>
      <c r="M92" s="41">
        <v>73.599999999999994</v>
      </c>
      <c r="N92" s="41">
        <v>80.900000000000006</v>
      </c>
      <c r="O92" s="41">
        <v>83.2</v>
      </c>
      <c r="P92" s="41">
        <v>84.1</v>
      </c>
      <c r="Q92" s="41">
        <v>82.6</v>
      </c>
      <c r="R92" s="41">
        <v>81.3</v>
      </c>
      <c r="S92" s="41">
        <v>81.7</v>
      </c>
      <c r="T92" s="36">
        <f>(S92-H92)/11</f>
        <v>1.7927272727272727</v>
      </c>
      <c r="U92" s="37">
        <f>S92-H92</f>
        <v>19.72</v>
      </c>
      <c r="V92" s="36">
        <f>U92/(COUNTIF(B92:L92,"&gt;0")-1)</f>
        <v>4.93</v>
      </c>
    </row>
    <row r="93" spans="1:22" ht="15.5" x14ac:dyDescent="0.35">
      <c r="A93" s="27" t="s">
        <v>119</v>
      </c>
      <c r="B93" s="42"/>
      <c r="C93" s="42"/>
      <c r="D93" s="42"/>
      <c r="E93" s="42"/>
      <c r="F93" s="42"/>
      <c r="G93" s="42"/>
      <c r="H93" s="42"/>
      <c r="I93" s="42"/>
      <c r="J93" s="42"/>
      <c r="K93" s="42"/>
      <c r="L93" s="42"/>
      <c r="M93" s="42"/>
      <c r="N93" s="42"/>
      <c r="O93" s="42"/>
      <c r="P93" s="42"/>
      <c r="Q93" s="42"/>
      <c r="R93" s="42"/>
      <c r="S93" s="42"/>
      <c r="T93" s="38"/>
      <c r="U93" s="39"/>
      <c r="V93" s="29"/>
    </row>
    <row r="94" spans="1:22" ht="15.5" x14ac:dyDescent="0.35">
      <c r="A94" s="30" t="s">
        <v>87</v>
      </c>
      <c r="B94" s="31">
        <v>80.099999999999994</v>
      </c>
      <c r="C94" s="31">
        <v>81.099999999999994</v>
      </c>
      <c r="D94" s="31">
        <v>81.7</v>
      </c>
      <c r="E94" s="31">
        <v>83.4</v>
      </c>
      <c r="F94" s="31">
        <v>84.3</v>
      </c>
      <c r="G94" s="32">
        <v>86.3</v>
      </c>
      <c r="H94" s="33">
        <v>87</v>
      </c>
      <c r="I94" s="33">
        <v>87</v>
      </c>
      <c r="J94" s="34" t="s">
        <v>88</v>
      </c>
      <c r="K94" s="34" t="s">
        <v>88</v>
      </c>
      <c r="L94" s="34" t="s">
        <v>88</v>
      </c>
      <c r="M94" s="34" t="s">
        <v>88</v>
      </c>
      <c r="N94" s="34" t="s">
        <v>88</v>
      </c>
      <c r="O94" s="34" t="s">
        <v>88</v>
      </c>
      <c r="P94" s="34" t="s">
        <v>88</v>
      </c>
      <c r="Q94" s="34" t="s">
        <v>88</v>
      </c>
      <c r="R94" s="34" t="s">
        <v>88</v>
      </c>
      <c r="S94" s="34" t="s">
        <v>88</v>
      </c>
      <c r="T94" s="36"/>
      <c r="U94" s="37"/>
      <c r="V94" s="40"/>
    </row>
    <row r="95" spans="1:22" ht="15.5" x14ac:dyDescent="0.35">
      <c r="A95" s="30" t="s">
        <v>89</v>
      </c>
      <c r="B95" s="34" t="s">
        <v>88</v>
      </c>
      <c r="C95" s="34" t="s">
        <v>88</v>
      </c>
      <c r="D95" s="34" t="s">
        <v>88</v>
      </c>
      <c r="E95" s="34" t="s">
        <v>88</v>
      </c>
      <c r="F95" s="34" t="s">
        <v>88</v>
      </c>
      <c r="G95" s="34">
        <v>85.89</v>
      </c>
      <c r="H95" s="41">
        <v>86.09</v>
      </c>
      <c r="I95" s="41">
        <v>86</v>
      </c>
      <c r="J95" s="41">
        <v>87.3</v>
      </c>
      <c r="K95" s="41">
        <v>88.1</v>
      </c>
      <c r="L95" s="41">
        <v>88.1</v>
      </c>
      <c r="M95" s="41">
        <v>88.2</v>
      </c>
      <c r="N95" s="41">
        <v>88.9</v>
      </c>
      <c r="O95" s="41">
        <v>88.8</v>
      </c>
      <c r="P95" s="41">
        <v>88.4</v>
      </c>
      <c r="Q95" s="41">
        <v>88.1</v>
      </c>
      <c r="R95" s="41">
        <v>87.1</v>
      </c>
      <c r="S95" s="41">
        <v>87.7</v>
      </c>
      <c r="T95" s="36">
        <f>(S95-H95)/11</f>
        <v>0.14636363636363631</v>
      </c>
      <c r="U95" s="37">
        <f>S95-H95</f>
        <v>1.6099999999999994</v>
      </c>
      <c r="V95" s="36">
        <f>U95/(COUNTIF(B95:L95,"&gt;0")-1)</f>
        <v>0.3219999999999999</v>
      </c>
    </row>
    <row r="96" spans="1:22" ht="15.5" x14ac:dyDescent="0.35">
      <c r="A96" s="27" t="s">
        <v>120</v>
      </c>
      <c r="B96" s="42"/>
      <c r="C96" s="42"/>
      <c r="D96" s="42"/>
      <c r="E96" s="42"/>
      <c r="F96" s="42"/>
      <c r="G96" s="42"/>
      <c r="H96" s="42"/>
      <c r="I96" s="42"/>
      <c r="J96" s="42"/>
      <c r="K96" s="42"/>
      <c r="L96" s="42"/>
      <c r="M96" s="42"/>
      <c r="N96" s="42"/>
      <c r="O96" s="42"/>
      <c r="P96" s="42"/>
      <c r="Q96" s="42"/>
      <c r="R96" s="42"/>
      <c r="S96" s="42"/>
      <c r="T96" s="38"/>
      <c r="U96" s="39"/>
      <c r="V96" s="29"/>
    </row>
    <row r="97" spans="1:22" ht="15.5" x14ac:dyDescent="0.35">
      <c r="A97" s="30" t="s">
        <v>87</v>
      </c>
      <c r="B97" s="31">
        <v>85.1</v>
      </c>
      <c r="C97" s="31">
        <v>84.8</v>
      </c>
      <c r="D97" s="31">
        <v>84.4</v>
      </c>
      <c r="E97" s="31">
        <v>84.6</v>
      </c>
      <c r="F97" s="31">
        <v>85.3</v>
      </c>
      <c r="G97" s="32">
        <v>87.2</v>
      </c>
      <c r="H97" s="33">
        <v>87</v>
      </c>
      <c r="I97" s="33">
        <v>87</v>
      </c>
      <c r="J97" s="34" t="s">
        <v>88</v>
      </c>
      <c r="K97" s="34" t="s">
        <v>88</v>
      </c>
      <c r="L97" s="34" t="s">
        <v>88</v>
      </c>
      <c r="M97" s="34" t="s">
        <v>88</v>
      </c>
      <c r="N97" s="34" t="s">
        <v>88</v>
      </c>
      <c r="O97" s="34" t="s">
        <v>88</v>
      </c>
      <c r="P97" s="34" t="s">
        <v>88</v>
      </c>
      <c r="Q97" s="34" t="s">
        <v>88</v>
      </c>
      <c r="R97" s="34" t="s">
        <v>88</v>
      </c>
      <c r="S97" s="34" t="s">
        <v>88</v>
      </c>
      <c r="T97" s="36"/>
      <c r="U97" s="37"/>
      <c r="V97" s="40"/>
    </row>
    <row r="98" spans="1:22" ht="15.5" x14ac:dyDescent="0.35">
      <c r="A98" s="30" t="s">
        <v>89</v>
      </c>
      <c r="B98" s="34" t="s">
        <v>88</v>
      </c>
      <c r="C98" s="34" t="s">
        <v>88</v>
      </c>
      <c r="D98" s="34" t="s">
        <v>88</v>
      </c>
      <c r="E98" s="34" t="s">
        <v>88</v>
      </c>
      <c r="F98" s="34" t="s">
        <v>88</v>
      </c>
      <c r="G98" s="34" t="s">
        <v>88</v>
      </c>
      <c r="H98" s="41">
        <v>83.17</v>
      </c>
      <c r="I98" s="41">
        <v>86</v>
      </c>
      <c r="J98" s="41">
        <v>87.5</v>
      </c>
      <c r="K98" s="41">
        <v>88.6</v>
      </c>
      <c r="L98" s="41">
        <v>89.7</v>
      </c>
      <c r="M98" s="41">
        <v>90.1</v>
      </c>
      <c r="N98" s="41">
        <v>90.5</v>
      </c>
      <c r="O98" s="41">
        <v>90.9</v>
      </c>
      <c r="P98" s="41">
        <v>90.6</v>
      </c>
      <c r="Q98" s="41">
        <v>91</v>
      </c>
      <c r="R98" s="41">
        <v>88.6</v>
      </c>
      <c r="S98" s="41">
        <v>85.2</v>
      </c>
      <c r="T98" s="36">
        <f>(S98-H98)/11</f>
        <v>0.18454545454545465</v>
      </c>
      <c r="U98" s="37">
        <f>S98-H98</f>
        <v>2.0300000000000011</v>
      </c>
      <c r="V98" s="36">
        <f>U98/(COUNTIF(B98:L98,"&gt;0")-1)</f>
        <v>0.50750000000000028</v>
      </c>
    </row>
    <row r="99" spans="1:22" ht="15.5" x14ac:dyDescent="0.35">
      <c r="A99" s="27" t="s">
        <v>121</v>
      </c>
      <c r="B99" s="42"/>
      <c r="C99" s="42"/>
      <c r="D99" s="42"/>
      <c r="E99" s="42"/>
      <c r="F99" s="42"/>
      <c r="G99" s="42"/>
      <c r="H99" s="42"/>
      <c r="I99" s="42"/>
      <c r="J99" s="42"/>
      <c r="K99" s="42"/>
      <c r="L99" s="42"/>
      <c r="M99" s="42"/>
      <c r="N99" s="42"/>
      <c r="O99" s="42"/>
      <c r="P99" s="42"/>
      <c r="Q99" s="42"/>
      <c r="R99" s="42"/>
      <c r="S99" s="42"/>
      <c r="T99" s="38"/>
      <c r="U99" s="39"/>
      <c r="V99" s="29"/>
    </row>
    <row r="100" spans="1:22" ht="15.5" x14ac:dyDescent="0.35">
      <c r="A100" s="30" t="s">
        <v>87</v>
      </c>
      <c r="B100" s="31">
        <v>65.44</v>
      </c>
      <c r="C100" s="31">
        <v>67.260000000000005</v>
      </c>
      <c r="D100" s="31">
        <v>59.1</v>
      </c>
      <c r="E100" s="31">
        <v>66.77</v>
      </c>
      <c r="F100" s="31">
        <v>64.8</v>
      </c>
      <c r="G100" s="32">
        <v>67.3</v>
      </c>
      <c r="H100" s="33">
        <v>71</v>
      </c>
      <c r="I100" s="33">
        <v>74</v>
      </c>
      <c r="J100" s="34" t="s">
        <v>88</v>
      </c>
      <c r="K100" s="34" t="s">
        <v>88</v>
      </c>
      <c r="L100" s="34" t="s">
        <v>88</v>
      </c>
      <c r="M100" s="34" t="s">
        <v>88</v>
      </c>
      <c r="N100" s="34" t="s">
        <v>88</v>
      </c>
      <c r="O100" s="34" t="s">
        <v>88</v>
      </c>
      <c r="P100" s="34" t="s">
        <v>88</v>
      </c>
      <c r="Q100" s="34" t="s">
        <v>88</v>
      </c>
      <c r="R100" s="34" t="s">
        <v>88</v>
      </c>
      <c r="S100" s="34" t="s">
        <v>88</v>
      </c>
      <c r="T100" s="36"/>
      <c r="U100" s="37"/>
      <c r="V100" s="40"/>
    </row>
    <row r="101" spans="1:22" ht="15.5" x14ac:dyDescent="0.35">
      <c r="A101" s="30" t="s">
        <v>89</v>
      </c>
      <c r="B101" s="34" t="s">
        <v>88</v>
      </c>
      <c r="C101" s="34" t="s">
        <v>88</v>
      </c>
      <c r="D101" s="34" t="s">
        <v>88</v>
      </c>
      <c r="E101" s="34">
        <v>60.3</v>
      </c>
      <c r="F101" s="34">
        <v>66.100000000000009</v>
      </c>
      <c r="G101" s="34">
        <v>67.300000000000011</v>
      </c>
      <c r="H101" s="41">
        <v>63</v>
      </c>
      <c r="I101" s="41">
        <v>70</v>
      </c>
      <c r="J101" s="41">
        <v>70.3</v>
      </c>
      <c r="K101" s="41">
        <v>68.5</v>
      </c>
      <c r="L101" s="41">
        <v>68.599999999999994</v>
      </c>
      <c r="M101" s="41">
        <v>71</v>
      </c>
      <c r="N101" s="41">
        <v>71.099999999999994</v>
      </c>
      <c r="O101" s="41">
        <v>73.900000000000006</v>
      </c>
      <c r="P101" s="41">
        <v>75.099999999999994</v>
      </c>
      <c r="Q101" s="41">
        <v>76.900000000000006</v>
      </c>
      <c r="R101" s="41">
        <v>76.599999999999994</v>
      </c>
      <c r="S101" s="34" t="s">
        <v>88</v>
      </c>
      <c r="T101" s="36">
        <f>(R101-H101)/10</f>
        <v>1.3599999999999994</v>
      </c>
      <c r="U101" s="37">
        <f>R101-H101</f>
        <v>13.599999999999994</v>
      </c>
      <c r="V101" s="36">
        <f>U101/(COUNTIF(B101:L101,"&gt;0")-1)</f>
        <v>1.9428571428571419</v>
      </c>
    </row>
    <row r="102" spans="1:22" ht="15.5" x14ac:dyDescent="0.35">
      <c r="A102" s="27" t="s">
        <v>122</v>
      </c>
      <c r="B102" s="42"/>
      <c r="C102" s="42"/>
      <c r="D102" s="42"/>
      <c r="E102" s="42"/>
      <c r="F102" s="42"/>
      <c r="G102" s="42"/>
      <c r="H102" s="42"/>
      <c r="I102" s="42"/>
      <c r="J102" s="42"/>
      <c r="K102" s="42"/>
      <c r="L102" s="42"/>
      <c r="M102" s="42"/>
      <c r="N102" s="42"/>
      <c r="O102" s="42"/>
      <c r="P102" s="42"/>
      <c r="Q102" s="42"/>
      <c r="R102" s="42"/>
      <c r="S102" s="42"/>
      <c r="T102" s="38"/>
      <c r="U102" s="39"/>
      <c r="V102" s="29"/>
    </row>
    <row r="103" spans="1:22" ht="15.5" x14ac:dyDescent="0.35">
      <c r="A103" s="30" t="s">
        <v>87</v>
      </c>
      <c r="B103" s="31">
        <v>65.3</v>
      </c>
      <c r="C103" s="31">
        <v>67.400000000000006</v>
      </c>
      <c r="D103" s="31">
        <v>68.8</v>
      </c>
      <c r="E103" s="31">
        <v>70.8</v>
      </c>
      <c r="F103" s="31">
        <v>73.5</v>
      </c>
      <c r="G103" s="32">
        <v>76</v>
      </c>
      <c r="H103" s="33">
        <v>78</v>
      </c>
      <c r="I103" s="33">
        <v>78</v>
      </c>
      <c r="J103" s="34" t="s">
        <v>88</v>
      </c>
      <c r="K103" s="34" t="s">
        <v>88</v>
      </c>
      <c r="L103" s="34" t="s">
        <v>88</v>
      </c>
      <c r="M103" s="34" t="s">
        <v>88</v>
      </c>
      <c r="N103" s="34" t="s">
        <v>88</v>
      </c>
      <c r="O103" s="34" t="s">
        <v>88</v>
      </c>
      <c r="P103" s="34" t="s">
        <v>88</v>
      </c>
      <c r="Q103" s="34" t="s">
        <v>88</v>
      </c>
      <c r="R103" s="34" t="s">
        <v>88</v>
      </c>
      <c r="S103" s="34" t="s">
        <v>88</v>
      </c>
      <c r="T103" s="36"/>
      <c r="U103" s="37"/>
      <c r="V103" s="40"/>
    </row>
    <row r="104" spans="1:22" ht="15.5" x14ac:dyDescent="0.35">
      <c r="A104" s="30" t="s">
        <v>89</v>
      </c>
      <c r="B104" s="34">
        <v>65.8</v>
      </c>
      <c r="C104" s="34">
        <v>67.2</v>
      </c>
      <c r="D104" s="34">
        <v>71</v>
      </c>
      <c r="E104" s="34">
        <v>73.599999999999994</v>
      </c>
      <c r="F104" s="34">
        <v>74</v>
      </c>
      <c r="G104" s="34">
        <v>76</v>
      </c>
      <c r="H104" s="41">
        <v>76.8</v>
      </c>
      <c r="I104" s="41">
        <v>77</v>
      </c>
      <c r="J104" s="41">
        <v>76.8</v>
      </c>
      <c r="K104" s="41">
        <v>77.8</v>
      </c>
      <c r="L104" s="41">
        <v>79.2</v>
      </c>
      <c r="M104" s="41">
        <v>80.400000000000006</v>
      </c>
      <c r="N104" s="41">
        <v>81.8</v>
      </c>
      <c r="O104" s="41">
        <v>82.3</v>
      </c>
      <c r="P104" s="41">
        <v>82.8</v>
      </c>
      <c r="Q104" s="41">
        <v>83.5</v>
      </c>
      <c r="R104" s="41">
        <v>84.9</v>
      </c>
      <c r="S104" s="41">
        <v>86.7</v>
      </c>
      <c r="T104" s="36">
        <f>(S104-H104)/11</f>
        <v>0.90000000000000047</v>
      </c>
      <c r="U104" s="37">
        <f>S104-H104</f>
        <v>9.9000000000000057</v>
      </c>
      <c r="V104" s="36">
        <f>U104/(COUNTIF(B104:L104,"&gt;0")-1)</f>
        <v>0.99000000000000055</v>
      </c>
    </row>
    <row r="105" spans="1:22" ht="15.5" x14ac:dyDescent="0.35">
      <c r="A105" s="27" t="s">
        <v>123</v>
      </c>
      <c r="B105" s="42"/>
      <c r="C105" s="42"/>
      <c r="D105" s="42"/>
      <c r="E105" s="42"/>
      <c r="F105" s="42"/>
      <c r="G105" s="42"/>
      <c r="H105" s="42"/>
      <c r="I105" s="42"/>
      <c r="J105" s="42"/>
      <c r="K105" s="42"/>
      <c r="L105" s="42"/>
      <c r="M105" s="42"/>
      <c r="N105" s="42"/>
      <c r="O105" s="42"/>
      <c r="P105" s="42"/>
      <c r="Q105" s="42"/>
      <c r="R105" s="42"/>
      <c r="S105" s="42"/>
      <c r="T105" s="38"/>
      <c r="U105" s="39"/>
      <c r="V105" s="29"/>
    </row>
    <row r="106" spans="1:22" ht="15.5" x14ac:dyDescent="0.35">
      <c r="A106" s="30" t="s">
        <v>87</v>
      </c>
      <c r="B106" s="31">
        <v>72.59</v>
      </c>
      <c r="C106" s="31">
        <v>71.8</v>
      </c>
      <c r="D106" s="31">
        <v>68.59</v>
      </c>
      <c r="E106" s="31">
        <v>72.790000000000006</v>
      </c>
      <c r="F106" s="31">
        <v>75.11</v>
      </c>
      <c r="G106" s="32">
        <v>76.900000000000006</v>
      </c>
      <c r="H106" s="33">
        <v>77</v>
      </c>
      <c r="I106" s="33">
        <v>79</v>
      </c>
      <c r="J106" s="34" t="s">
        <v>88</v>
      </c>
      <c r="K106" s="34" t="s">
        <v>88</v>
      </c>
      <c r="L106" s="34" t="s">
        <v>88</v>
      </c>
      <c r="M106" s="34" t="s">
        <v>88</v>
      </c>
      <c r="N106" s="34" t="s">
        <v>88</v>
      </c>
      <c r="O106" s="34" t="s">
        <v>88</v>
      </c>
      <c r="P106" s="34" t="s">
        <v>88</v>
      </c>
      <c r="Q106" s="34" t="s">
        <v>88</v>
      </c>
      <c r="R106" s="34" t="s">
        <v>88</v>
      </c>
      <c r="S106" s="34" t="s">
        <v>88</v>
      </c>
      <c r="T106" s="36"/>
      <c r="U106" s="37"/>
      <c r="V106" s="40"/>
    </row>
    <row r="107" spans="1:22" ht="15.5" x14ac:dyDescent="0.35">
      <c r="A107" s="30" t="s">
        <v>89</v>
      </c>
      <c r="B107" s="34" t="s">
        <v>88</v>
      </c>
      <c r="C107" s="34">
        <v>68.300000000000011</v>
      </c>
      <c r="D107" s="34">
        <v>69.5</v>
      </c>
      <c r="E107" s="34">
        <v>70.3</v>
      </c>
      <c r="F107" s="34">
        <v>71.8</v>
      </c>
      <c r="G107" s="34">
        <v>74.2</v>
      </c>
      <c r="H107" s="41">
        <v>77.900000000000006</v>
      </c>
      <c r="I107" s="41">
        <v>80</v>
      </c>
      <c r="J107" s="41">
        <v>82.5</v>
      </c>
      <c r="K107" s="41">
        <v>83.9</v>
      </c>
      <c r="L107" s="41">
        <v>85.6</v>
      </c>
      <c r="M107" s="41">
        <v>85.9</v>
      </c>
      <c r="N107" s="41">
        <v>86.6</v>
      </c>
      <c r="O107" s="41">
        <v>86.3</v>
      </c>
      <c r="P107" s="41">
        <v>86.5</v>
      </c>
      <c r="Q107" s="41">
        <v>87.7</v>
      </c>
      <c r="R107" s="41">
        <v>87</v>
      </c>
      <c r="S107" s="41">
        <v>86.4</v>
      </c>
      <c r="T107" s="36">
        <f>(S107-H107)/11</f>
        <v>0.77272727272727271</v>
      </c>
      <c r="U107" s="37">
        <f>S107-H107</f>
        <v>8.5</v>
      </c>
      <c r="V107" s="36">
        <f>U107/(COUNTIF(B107:L107,"&gt;0")-1)</f>
        <v>0.94444444444444442</v>
      </c>
    </row>
    <row r="108" spans="1:22" ht="15.5" x14ac:dyDescent="0.35">
      <c r="A108" s="27" t="s">
        <v>124</v>
      </c>
      <c r="B108" s="42"/>
      <c r="C108" s="42"/>
      <c r="D108" s="42"/>
      <c r="E108" s="42"/>
      <c r="F108" s="42"/>
      <c r="G108" s="42"/>
      <c r="H108" s="42"/>
      <c r="I108" s="42"/>
      <c r="J108" s="42"/>
      <c r="K108" s="42"/>
      <c r="L108" s="42"/>
      <c r="M108" s="42"/>
      <c r="N108" s="42"/>
      <c r="O108" s="42"/>
      <c r="P108" s="42"/>
      <c r="Q108" s="42"/>
      <c r="R108" s="42"/>
      <c r="S108" s="42"/>
      <c r="T108" s="38"/>
      <c r="U108" s="39"/>
      <c r="V108" s="29"/>
    </row>
    <row r="109" spans="1:22" ht="15.5" x14ac:dyDescent="0.35">
      <c r="A109" s="30" t="s">
        <v>87</v>
      </c>
      <c r="B109" s="31">
        <v>86.3</v>
      </c>
      <c r="C109" s="31">
        <v>82.1</v>
      </c>
      <c r="D109" s="31">
        <v>83.1</v>
      </c>
      <c r="E109" s="31">
        <v>83.81</v>
      </c>
      <c r="F109" s="31">
        <v>87.4</v>
      </c>
      <c r="G109" s="32">
        <v>88.4</v>
      </c>
      <c r="H109" s="33">
        <v>90</v>
      </c>
      <c r="I109" s="33">
        <v>91</v>
      </c>
      <c r="J109" s="34" t="s">
        <v>88</v>
      </c>
      <c r="K109" s="34" t="s">
        <v>88</v>
      </c>
      <c r="L109" s="34" t="s">
        <v>88</v>
      </c>
      <c r="M109" s="34" t="s">
        <v>88</v>
      </c>
      <c r="N109" s="34" t="s">
        <v>88</v>
      </c>
      <c r="O109" s="34" t="s">
        <v>88</v>
      </c>
      <c r="P109" s="34" t="s">
        <v>88</v>
      </c>
      <c r="Q109" s="34" t="s">
        <v>88</v>
      </c>
      <c r="R109" s="34" t="s">
        <v>88</v>
      </c>
      <c r="S109" s="34" t="s">
        <v>88</v>
      </c>
      <c r="T109" s="36"/>
      <c r="U109" s="37"/>
      <c r="V109" s="40"/>
    </row>
    <row r="110" spans="1:22" ht="15.5" x14ac:dyDescent="0.35">
      <c r="A110" s="30" t="s">
        <v>89</v>
      </c>
      <c r="B110" s="34">
        <v>86.7</v>
      </c>
      <c r="C110" s="34">
        <v>86.2</v>
      </c>
      <c r="D110" s="34">
        <v>87.7</v>
      </c>
      <c r="E110" s="34">
        <v>86.9</v>
      </c>
      <c r="F110" s="34">
        <v>85.39</v>
      </c>
      <c r="G110" s="34">
        <v>86.22999999999999</v>
      </c>
      <c r="H110" s="41">
        <v>86.25</v>
      </c>
      <c r="I110" s="41">
        <v>87</v>
      </c>
      <c r="J110" s="41">
        <v>87.5</v>
      </c>
      <c r="K110" s="41">
        <v>87.2</v>
      </c>
      <c r="L110" s="41">
        <v>86.6</v>
      </c>
      <c r="M110" s="41">
        <v>87.5</v>
      </c>
      <c r="N110" s="41">
        <v>87.2</v>
      </c>
      <c r="O110" s="41">
        <v>88.1</v>
      </c>
      <c r="P110" s="41">
        <v>88.3</v>
      </c>
      <c r="Q110" s="41">
        <v>89</v>
      </c>
      <c r="R110" s="41">
        <v>87</v>
      </c>
      <c r="S110" s="41">
        <v>85.1</v>
      </c>
      <c r="T110" s="36">
        <f>(S110-H110)/11</f>
        <v>-0.10454545454545507</v>
      </c>
      <c r="U110" s="37">
        <f>S110-H110</f>
        <v>-1.1500000000000057</v>
      </c>
      <c r="V110" s="36">
        <f>U110/(COUNTIF(B110:L110,"&gt;0")-1)</f>
        <v>-0.11500000000000057</v>
      </c>
    </row>
    <row r="111" spans="1:22" ht="15.5" x14ac:dyDescent="0.35">
      <c r="A111" s="27" t="s">
        <v>125</v>
      </c>
      <c r="B111" s="42"/>
      <c r="C111" s="42"/>
      <c r="D111" s="42"/>
      <c r="E111" s="42"/>
      <c r="F111" s="42"/>
      <c r="G111" s="42"/>
      <c r="H111" s="42"/>
      <c r="I111" s="42"/>
      <c r="J111" s="42"/>
      <c r="K111" s="42"/>
      <c r="L111" s="42"/>
      <c r="M111" s="42"/>
      <c r="N111" s="42"/>
      <c r="O111" s="42"/>
      <c r="P111" s="42"/>
      <c r="Q111" s="42"/>
      <c r="R111" s="42"/>
      <c r="S111" s="42"/>
      <c r="T111" s="38"/>
      <c r="U111" s="39"/>
      <c r="V111" s="29"/>
    </row>
    <row r="112" spans="1:22" ht="15.5" x14ac:dyDescent="0.35">
      <c r="A112" s="30" t="s">
        <v>87</v>
      </c>
      <c r="B112" s="31">
        <v>80.2</v>
      </c>
      <c r="C112" s="31">
        <v>79.2</v>
      </c>
      <c r="D112" s="31">
        <v>78.7</v>
      </c>
      <c r="E112" s="31">
        <v>79</v>
      </c>
      <c r="F112" s="31">
        <v>79.599999999999994</v>
      </c>
      <c r="G112" s="32">
        <v>81.400000000000006</v>
      </c>
      <c r="H112" s="33">
        <v>82</v>
      </c>
      <c r="I112" s="33">
        <v>84</v>
      </c>
      <c r="J112" s="34" t="s">
        <v>88</v>
      </c>
      <c r="K112" s="34" t="s">
        <v>88</v>
      </c>
      <c r="L112" s="34" t="s">
        <v>88</v>
      </c>
      <c r="M112" s="34" t="s">
        <v>88</v>
      </c>
      <c r="N112" s="34" t="s">
        <v>88</v>
      </c>
      <c r="O112" s="34" t="s">
        <v>88</v>
      </c>
      <c r="P112" s="34" t="s">
        <v>88</v>
      </c>
      <c r="Q112" s="34" t="s">
        <v>88</v>
      </c>
      <c r="R112" s="34" t="s">
        <v>88</v>
      </c>
      <c r="S112" s="34" t="s">
        <v>88</v>
      </c>
      <c r="T112" s="36"/>
      <c r="U112" s="37"/>
      <c r="V112" s="40"/>
    </row>
    <row r="113" spans="1:22" ht="15.5" x14ac:dyDescent="0.35">
      <c r="A113" s="30" t="s">
        <v>89</v>
      </c>
      <c r="B113" s="34" t="s">
        <v>88</v>
      </c>
      <c r="C113" s="34" t="s">
        <v>88</v>
      </c>
      <c r="D113" s="34" t="s">
        <v>88</v>
      </c>
      <c r="E113" s="34" t="s">
        <v>88</v>
      </c>
      <c r="F113" s="34" t="s">
        <v>88</v>
      </c>
      <c r="G113" s="34">
        <v>78</v>
      </c>
      <c r="H113" s="41">
        <v>80</v>
      </c>
      <c r="I113" s="41">
        <v>81</v>
      </c>
      <c r="J113" s="41">
        <v>82.2</v>
      </c>
      <c r="K113" s="41">
        <v>81.8</v>
      </c>
      <c r="L113" s="41">
        <v>80.7</v>
      </c>
      <c r="M113" s="41">
        <v>83.5</v>
      </c>
      <c r="N113" s="41">
        <v>84.2</v>
      </c>
      <c r="O113" s="41">
        <v>82.1</v>
      </c>
      <c r="P113" s="41">
        <v>82</v>
      </c>
      <c r="Q113" s="41">
        <v>84.4</v>
      </c>
      <c r="R113" s="41">
        <v>85.4</v>
      </c>
      <c r="S113" s="41">
        <v>86.2</v>
      </c>
      <c r="T113" s="36">
        <f>(S113-H113)/11</f>
        <v>0.56363636363636394</v>
      </c>
      <c r="U113" s="37">
        <f>S113-H113</f>
        <v>6.2000000000000028</v>
      </c>
      <c r="V113" s="36">
        <f>U113/(COUNTIF(B113:L113,"&gt;0")-1)</f>
        <v>1.2400000000000007</v>
      </c>
    </row>
    <row r="114" spans="1:22" ht="15.5" x14ac:dyDescent="0.35">
      <c r="A114" s="27" t="s">
        <v>126</v>
      </c>
      <c r="B114" s="42"/>
      <c r="C114" s="42"/>
      <c r="D114" s="42"/>
      <c r="E114" s="42"/>
      <c r="F114" s="42"/>
      <c r="G114" s="42"/>
      <c r="H114" s="42"/>
      <c r="I114" s="42"/>
      <c r="J114" s="42"/>
      <c r="K114" s="42"/>
      <c r="L114" s="42"/>
      <c r="M114" s="42"/>
      <c r="N114" s="42"/>
      <c r="O114" s="42"/>
      <c r="P114" s="42"/>
      <c r="Q114" s="42"/>
      <c r="R114" s="42"/>
      <c r="S114" s="42"/>
      <c r="T114" s="38"/>
      <c r="U114" s="39"/>
      <c r="V114" s="29"/>
    </row>
    <row r="115" spans="1:22" ht="15.5" x14ac:dyDescent="0.35">
      <c r="A115" s="30" t="s">
        <v>87</v>
      </c>
      <c r="B115" s="31">
        <v>76.900000000000006</v>
      </c>
      <c r="C115" s="31">
        <v>77.8</v>
      </c>
      <c r="D115" s="31">
        <v>77.8</v>
      </c>
      <c r="E115" s="31">
        <v>78</v>
      </c>
      <c r="F115" s="31">
        <v>77.3</v>
      </c>
      <c r="G115" s="32">
        <v>78.5</v>
      </c>
      <c r="H115" s="33">
        <v>80</v>
      </c>
      <c r="I115" s="33">
        <v>79</v>
      </c>
      <c r="J115" s="34" t="s">
        <v>88</v>
      </c>
      <c r="K115" s="34" t="s">
        <v>88</v>
      </c>
      <c r="L115" s="34" t="s">
        <v>88</v>
      </c>
      <c r="M115" s="34" t="s">
        <v>88</v>
      </c>
      <c r="N115" s="34" t="s">
        <v>88</v>
      </c>
      <c r="O115" s="34" t="s">
        <v>88</v>
      </c>
      <c r="P115" s="34" t="s">
        <v>88</v>
      </c>
      <c r="Q115" s="34" t="s">
        <v>88</v>
      </c>
      <c r="R115" s="34" t="s">
        <v>88</v>
      </c>
      <c r="S115" s="34" t="s">
        <v>88</v>
      </c>
      <c r="T115" s="36"/>
      <c r="U115" s="37"/>
      <c r="V115" s="40"/>
    </row>
    <row r="116" spans="1:22" ht="15.5" x14ac:dyDescent="0.35">
      <c r="A116" s="30" t="s">
        <v>89</v>
      </c>
      <c r="B116" s="34" t="s">
        <v>88</v>
      </c>
      <c r="C116" s="34" t="s">
        <v>88</v>
      </c>
      <c r="D116" s="34" t="s">
        <v>88</v>
      </c>
      <c r="E116" s="34" t="s">
        <v>88</v>
      </c>
      <c r="F116" s="34" t="s">
        <v>88</v>
      </c>
      <c r="G116" s="34" t="s">
        <v>88</v>
      </c>
      <c r="H116" s="41" t="s">
        <v>88</v>
      </c>
      <c r="I116" s="43" t="s">
        <v>88</v>
      </c>
      <c r="J116" s="43">
        <v>84.8</v>
      </c>
      <c r="K116" s="43">
        <v>82.7</v>
      </c>
      <c r="L116" s="43">
        <v>82.5</v>
      </c>
      <c r="M116" s="43">
        <v>81.599999999999994</v>
      </c>
      <c r="N116" s="43">
        <v>82.6</v>
      </c>
      <c r="O116" s="43">
        <v>81.8</v>
      </c>
      <c r="P116" s="43">
        <v>84.9</v>
      </c>
      <c r="Q116" s="43">
        <v>80.7</v>
      </c>
      <c r="R116" s="43">
        <v>80.099999999999994</v>
      </c>
      <c r="S116" s="34" t="s">
        <v>88</v>
      </c>
      <c r="T116" s="36">
        <f>(R116-J116)/8</f>
        <v>-0.58750000000000036</v>
      </c>
      <c r="U116" s="37">
        <f>R116-J116</f>
        <v>-4.7000000000000028</v>
      </c>
      <c r="V116" s="36" t="s">
        <v>88</v>
      </c>
    </row>
    <row r="117" spans="1:22" ht="15.5" x14ac:dyDescent="0.35">
      <c r="A117" s="27" t="s">
        <v>127</v>
      </c>
      <c r="B117" s="42"/>
      <c r="C117" s="42"/>
      <c r="D117" s="42"/>
      <c r="E117" s="42"/>
      <c r="F117" s="42"/>
      <c r="G117" s="42"/>
      <c r="H117" s="42"/>
      <c r="I117" s="42"/>
      <c r="J117" s="42"/>
      <c r="K117" s="42"/>
      <c r="L117" s="42"/>
      <c r="M117" s="42"/>
      <c r="N117" s="42"/>
      <c r="O117" s="42"/>
      <c r="P117" s="42"/>
      <c r="Q117" s="42"/>
      <c r="R117" s="42"/>
      <c r="S117" s="42"/>
      <c r="T117" s="38"/>
      <c r="U117" s="39"/>
      <c r="V117" s="29"/>
    </row>
    <row r="118" spans="1:22" ht="15.5" x14ac:dyDescent="0.35">
      <c r="A118" s="30" t="s">
        <v>87</v>
      </c>
      <c r="B118" s="31">
        <v>74.2</v>
      </c>
      <c r="C118" s="31">
        <v>73</v>
      </c>
      <c r="D118" s="31">
        <v>73.8</v>
      </c>
      <c r="E118" s="31">
        <v>76.7</v>
      </c>
      <c r="F118" s="31">
        <v>76.5</v>
      </c>
      <c r="G118" s="32">
        <v>76.3</v>
      </c>
      <c r="H118" s="33">
        <v>78</v>
      </c>
      <c r="I118" s="33">
        <v>78</v>
      </c>
      <c r="J118" s="34" t="s">
        <v>88</v>
      </c>
      <c r="K118" s="34" t="s">
        <v>88</v>
      </c>
      <c r="L118" s="34" t="s">
        <v>88</v>
      </c>
      <c r="M118" s="34" t="s">
        <v>88</v>
      </c>
      <c r="N118" s="34" t="s">
        <v>88</v>
      </c>
      <c r="O118" s="34" t="s">
        <v>88</v>
      </c>
      <c r="P118" s="34" t="s">
        <v>88</v>
      </c>
      <c r="Q118" s="34" t="s">
        <v>88</v>
      </c>
      <c r="R118" s="34" t="s">
        <v>88</v>
      </c>
      <c r="S118" s="34" t="s">
        <v>88</v>
      </c>
      <c r="T118" s="36"/>
      <c r="U118" s="37"/>
      <c r="V118" s="40"/>
    </row>
    <row r="119" spans="1:22" ht="15.5" x14ac:dyDescent="0.35">
      <c r="A119" s="30" t="s">
        <v>89</v>
      </c>
      <c r="B119" s="34" t="s">
        <v>88</v>
      </c>
      <c r="C119" s="34" t="s">
        <v>88</v>
      </c>
      <c r="D119" s="34" t="s">
        <v>88</v>
      </c>
      <c r="E119" s="34" t="s">
        <v>88</v>
      </c>
      <c r="F119" s="34">
        <v>66.2</v>
      </c>
      <c r="G119" s="34">
        <v>66.400000000000006</v>
      </c>
      <c r="H119" s="41">
        <v>67.650000000000006</v>
      </c>
      <c r="I119" s="41">
        <v>68</v>
      </c>
      <c r="J119" s="41">
        <v>68.7</v>
      </c>
      <c r="K119" s="41">
        <v>72</v>
      </c>
      <c r="L119" s="41">
        <v>73.8</v>
      </c>
      <c r="M119" s="41">
        <v>74.8</v>
      </c>
      <c r="N119" s="41">
        <v>76.7</v>
      </c>
      <c r="O119" s="41">
        <v>78.7</v>
      </c>
      <c r="P119" s="41">
        <v>80</v>
      </c>
      <c r="Q119" s="41">
        <v>82.6</v>
      </c>
      <c r="R119" s="41">
        <v>80.599999999999994</v>
      </c>
      <c r="S119" s="41">
        <v>81.3</v>
      </c>
      <c r="T119" s="36">
        <f>(R119-H119)/10</f>
        <v>1.2949999999999988</v>
      </c>
      <c r="U119" s="37">
        <f>S119-H119</f>
        <v>13.649999999999991</v>
      </c>
      <c r="V119" s="36">
        <f>U119/(COUNTIF(B119:L119,"&gt;0")-1)</f>
        <v>2.2749999999999986</v>
      </c>
    </row>
    <row r="120" spans="1:22" ht="15.5" x14ac:dyDescent="0.35">
      <c r="A120" s="27" t="s">
        <v>128</v>
      </c>
      <c r="B120" s="42"/>
      <c r="C120" s="42"/>
      <c r="D120" s="42"/>
      <c r="E120" s="42"/>
      <c r="F120" s="42"/>
      <c r="G120" s="42"/>
      <c r="H120" s="42"/>
      <c r="I120" s="42"/>
      <c r="J120" s="42"/>
      <c r="K120" s="42"/>
      <c r="L120" s="42"/>
      <c r="M120" s="42"/>
      <c r="N120" s="42"/>
      <c r="O120" s="42"/>
      <c r="P120" s="42"/>
      <c r="Q120" s="42"/>
      <c r="R120" s="42"/>
      <c r="S120" s="42"/>
      <c r="T120" s="38"/>
      <c r="U120" s="39"/>
      <c r="V120" s="29"/>
    </row>
    <row r="121" spans="1:22" ht="15.5" x14ac:dyDescent="0.35">
      <c r="A121" s="30" t="s">
        <v>87</v>
      </c>
      <c r="B121" s="31">
        <v>82.5</v>
      </c>
      <c r="C121" s="31" t="s">
        <v>88</v>
      </c>
      <c r="D121" s="31">
        <v>83</v>
      </c>
      <c r="E121" s="31">
        <v>82.7</v>
      </c>
      <c r="F121" s="31">
        <v>80.5</v>
      </c>
      <c r="G121" s="32">
        <v>84.1</v>
      </c>
      <c r="H121" s="33">
        <v>86</v>
      </c>
      <c r="I121" s="33">
        <v>88</v>
      </c>
      <c r="J121" s="34" t="s">
        <v>88</v>
      </c>
      <c r="K121" s="34" t="s">
        <v>88</v>
      </c>
      <c r="L121" s="34" t="s">
        <v>88</v>
      </c>
      <c r="M121" s="34" t="s">
        <v>88</v>
      </c>
      <c r="N121" s="34" t="s">
        <v>88</v>
      </c>
      <c r="O121" s="34" t="s">
        <v>88</v>
      </c>
      <c r="P121" s="34" t="s">
        <v>88</v>
      </c>
      <c r="Q121" s="34" t="s">
        <v>88</v>
      </c>
      <c r="R121" s="34" t="s">
        <v>88</v>
      </c>
      <c r="S121" s="34" t="s">
        <v>88</v>
      </c>
      <c r="T121" s="36"/>
      <c r="U121" s="37"/>
      <c r="V121" s="40"/>
    </row>
    <row r="122" spans="1:22" ht="15.5" x14ac:dyDescent="0.35">
      <c r="A122" s="30" t="s">
        <v>89</v>
      </c>
      <c r="B122" s="34" t="s">
        <v>88</v>
      </c>
      <c r="C122" s="34" t="s">
        <v>88</v>
      </c>
      <c r="D122" s="34" t="s">
        <v>88</v>
      </c>
      <c r="E122" s="34" t="s">
        <v>88</v>
      </c>
      <c r="F122" s="34" t="s">
        <v>88</v>
      </c>
      <c r="G122" s="34">
        <v>77.8</v>
      </c>
      <c r="H122" s="41">
        <v>82.6</v>
      </c>
      <c r="I122" s="41">
        <v>84</v>
      </c>
      <c r="J122" s="41">
        <v>85.5</v>
      </c>
      <c r="K122" s="41">
        <v>85.3</v>
      </c>
      <c r="L122" s="41">
        <v>84.8</v>
      </c>
      <c r="M122" s="41">
        <v>86.1</v>
      </c>
      <c r="N122" s="41">
        <v>86.6</v>
      </c>
      <c r="O122" s="41">
        <v>85.9</v>
      </c>
      <c r="P122" s="41">
        <v>86.5</v>
      </c>
      <c r="Q122" s="41">
        <v>87.3</v>
      </c>
      <c r="R122" s="41">
        <v>86.7</v>
      </c>
      <c r="S122" s="41">
        <v>87</v>
      </c>
      <c r="T122" s="36">
        <f>(S122-H122)/11</f>
        <v>0.40000000000000052</v>
      </c>
      <c r="U122" s="37">
        <f>S122-H122</f>
        <v>4.4000000000000057</v>
      </c>
      <c r="V122" s="36">
        <f>U122/(COUNTIF(B122:L122,"&gt;0")-1)</f>
        <v>0.88000000000000111</v>
      </c>
    </row>
    <row r="123" spans="1:22" ht="15.5" x14ac:dyDescent="0.35">
      <c r="A123" s="27" t="s">
        <v>129</v>
      </c>
      <c r="B123" s="42"/>
      <c r="C123" s="42"/>
      <c r="D123" s="42"/>
      <c r="E123" s="42"/>
      <c r="F123" s="42"/>
      <c r="G123" s="42"/>
      <c r="H123" s="42"/>
      <c r="I123" s="42"/>
      <c r="J123" s="42"/>
      <c r="K123" s="42"/>
      <c r="L123" s="42"/>
      <c r="M123" s="42"/>
      <c r="N123" s="42"/>
      <c r="O123" s="42"/>
      <c r="P123" s="42"/>
      <c r="Q123" s="42"/>
      <c r="R123" s="42"/>
      <c r="S123" s="42"/>
      <c r="T123" s="38"/>
      <c r="U123" s="39"/>
      <c r="V123" s="29"/>
    </row>
    <row r="124" spans="1:22" ht="15.5" x14ac:dyDescent="0.35">
      <c r="A124" s="30" t="s">
        <v>87</v>
      </c>
      <c r="B124" s="31">
        <v>78.400000000000006</v>
      </c>
      <c r="C124" s="31">
        <v>77.819999999999993</v>
      </c>
      <c r="D124" s="31">
        <v>78.400000000000006</v>
      </c>
      <c r="E124" s="31">
        <v>76.400000000000006</v>
      </c>
      <c r="F124" s="31">
        <v>75.3</v>
      </c>
      <c r="G124" s="32">
        <v>76.400000000000006</v>
      </c>
      <c r="H124" s="33">
        <v>77</v>
      </c>
      <c r="I124" s="33">
        <v>76</v>
      </c>
      <c r="J124" s="34" t="s">
        <v>88</v>
      </c>
      <c r="K124" s="34" t="s">
        <v>88</v>
      </c>
      <c r="L124" s="34" t="s">
        <v>88</v>
      </c>
      <c r="M124" s="34" t="s">
        <v>88</v>
      </c>
      <c r="N124" s="34" t="s">
        <v>88</v>
      </c>
      <c r="O124" s="34" t="s">
        <v>88</v>
      </c>
      <c r="P124" s="34" t="s">
        <v>88</v>
      </c>
      <c r="Q124" s="34" t="s">
        <v>88</v>
      </c>
      <c r="R124" s="34" t="s">
        <v>88</v>
      </c>
      <c r="S124" s="34" t="s">
        <v>88</v>
      </c>
      <c r="T124" s="36"/>
      <c r="U124" s="37"/>
      <c r="V124" s="40"/>
    </row>
    <row r="125" spans="1:22" ht="15.5" x14ac:dyDescent="0.35">
      <c r="A125" s="30" t="s">
        <v>89</v>
      </c>
      <c r="B125" s="34" t="s">
        <v>88</v>
      </c>
      <c r="C125" s="34" t="s">
        <v>88</v>
      </c>
      <c r="D125" s="34" t="s">
        <v>88</v>
      </c>
      <c r="E125" s="34">
        <v>73.900000000000006</v>
      </c>
      <c r="F125" s="34">
        <v>75.5</v>
      </c>
      <c r="G125" s="34">
        <v>75.8</v>
      </c>
      <c r="H125" s="41">
        <v>77.3</v>
      </c>
      <c r="I125" s="41">
        <v>77</v>
      </c>
      <c r="J125" s="41">
        <v>79.7</v>
      </c>
      <c r="K125" s="41">
        <v>80.8</v>
      </c>
      <c r="L125" s="41">
        <v>83.2</v>
      </c>
      <c r="M125" s="41">
        <v>82.8</v>
      </c>
      <c r="N125" s="41">
        <v>84.1</v>
      </c>
      <c r="O125" s="41">
        <v>84</v>
      </c>
      <c r="P125" s="41">
        <v>83.9</v>
      </c>
      <c r="Q125" s="41">
        <v>83.6</v>
      </c>
      <c r="R125" s="41">
        <v>83.7</v>
      </c>
      <c r="S125" s="41">
        <v>83.3</v>
      </c>
      <c r="T125" s="36">
        <f>(S125-H125)/11</f>
        <v>0.54545454545454541</v>
      </c>
      <c r="U125" s="37">
        <f>S125-H125</f>
        <v>6</v>
      </c>
      <c r="V125" s="36">
        <f>U125/(COUNTIF(B125:L125,"&gt;0")-1)</f>
        <v>0.8571428571428571</v>
      </c>
    </row>
    <row r="126" spans="1:22" ht="15.5" x14ac:dyDescent="0.35">
      <c r="A126" s="27" t="s">
        <v>130</v>
      </c>
      <c r="B126" s="42"/>
      <c r="C126" s="42"/>
      <c r="D126" s="42"/>
      <c r="E126" s="42"/>
      <c r="F126" s="42"/>
      <c r="G126" s="42"/>
      <c r="H126" s="42"/>
      <c r="I126" s="42"/>
      <c r="J126" s="42"/>
      <c r="K126" s="42"/>
      <c r="L126" s="42"/>
      <c r="M126" s="42"/>
      <c r="N126" s="42"/>
      <c r="O126" s="42"/>
      <c r="P126" s="42"/>
      <c r="Q126" s="42"/>
      <c r="R126" s="42"/>
      <c r="S126" s="42"/>
      <c r="T126" s="38"/>
      <c r="U126" s="39"/>
      <c r="V126" s="29"/>
    </row>
    <row r="127" spans="1:22" ht="15.5" x14ac:dyDescent="0.35">
      <c r="A127" s="30" t="s">
        <v>87</v>
      </c>
      <c r="B127" s="31">
        <v>60.1</v>
      </c>
      <c r="C127" s="31" t="s">
        <v>88</v>
      </c>
      <c r="D127" s="31">
        <v>58.9</v>
      </c>
      <c r="E127" s="31">
        <v>62.2</v>
      </c>
      <c r="F127" s="31">
        <v>66</v>
      </c>
      <c r="G127" s="32">
        <v>68.2</v>
      </c>
      <c r="H127" s="33">
        <v>69</v>
      </c>
      <c r="I127" s="33">
        <v>72</v>
      </c>
      <c r="J127" s="34" t="s">
        <v>88</v>
      </c>
      <c r="K127" s="34" t="s">
        <v>88</v>
      </c>
      <c r="L127" s="34" t="s">
        <v>88</v>
      </c>
      <c r="M127" s="34" t="s">
        <v>88</v>
      </c>
      <c r="N127" s="34" t="s">
        <v>88</v>
      </c>
      <c r="O127" s="34" t="s">
        <v>88</v>
      </c>
      <c r="P127" s="34" t="s">
        <v>88</v>
      </c>
      <c r="Q127" s="34" t="s">
        <v>88</v>
      </c>
      <c r="R127" s="34" t="s">
        <v>88</v>
      </c>
      <c r="S127" s="34" t="s">
        <v>88</v>
      </c>
      <c r="T127" s="36"/>
      <c r="U127" s="37"/>
      <c r="V127" s="40"/>
    </row>
    <row r="128" spans="1:22" ht="15.5" x14ac:dyDescent="0.35">
      <c r="A128" s="30" t="s">
        <v>89</v>
      </c>
      <c r="B128" s="34" t="s">
        <v>88</v>
      </c>
      <c r="C128" s="34" t="s">
        <v>88</v>
      </c>
      <c r="D128" s="34" t="s">
        <v>88</v>
      </c>
      <c r="E128" s="34" t="s">
        <v>88</v>
      </c>
      <c r="F128" s="34" t="s">
        <v>88</v>
      </c>
      <c r="G128" s="34">
        <v>72</v>
      </c>
      <c r="H128" s="41">
        <v>73.599999999999994</v>
      </c>
      <c r="I128" s="41">
        <v>75</v>
      </c>
      <c r="J128" s="41">
        <v>77.599999999999994</v>
      </c>
      <c r="K128" s="41">
        <v>80.099999999999994</v>
      </c>
      <c r="L128" s="41">
        <v>80.3</v>
      </c>
      <c r="M128" s="41">
        <v>82.6</v>
      </c>
      <c r="N128" s="41">
        <v>83.6</v>
      </c>
      <c r="O128" s="41">
        <v>81</v>
      </c>
      <c r="P128" s="41">
        <v>81.099999999999994</v>
      </c>
      <c r="Q128" s="41">
        <v>82.2</v>
      </c>
      <c r="R128" s="41">
        <v>83.3</v>
      </c>
      <c r="S128" s="41">
        <v>83.8</v>
      </c>
      <c r="T128" s="36">
        <f>(S128-H128)/11</f>
        <v>0.92727272727272758</v>
      </c>
      <c r="U128" s="37">
        <f>S128-H128</f>
        <v>10.200000000000003</v>
      </c>
      <c r="V128" s="36">
        <f>U128/(COUNTIF(B128:L128,"&gt;0")-1)</f>
        <v>2.0400000000000005</v>
      </c>
    </row>
    <row r="129" spans="1:22" ht="15.5" x14ac:dyDescent="0.35">
      <c r="A129" s="27" t="s">
        <v>131</v>
      </c>
      <c r="B129" s="42"/>
      <c r="C129" s="42"/>
      <c r="D129" s="42"/>
      <c r="E129" s="42"/>
      <c r="F129" s="42"/>
      <c r="G129" s="42"/>
      <c r="H129" s="42"/>
      <c r="I129" s="42"/>
      <c r="J129" s="42"/>
      <c r="K129" s="42"/>
      <c r="L129" s="42"/>
      <c r="M129" s="42"/>
      <c r="N129" s="42"/>
      <c r="O129" s="42"/>
      <c r="P129" s="42"/>
      <c r="Q129" s="42"/>
      <c r="R129" s="42"/>
      <c r="S129" s="42"/>
      <c r="T129" s="38"/>
      <c r="U129" s="39"/>
      <c r="V129" s="29"/>
    </row>
    <row r="130" spans="1:22" ht="15.5" x14ac:dyDescent="0.35">
      <c r="A130" s="30" t="s">
        <v>87</v>
      </c>
      <c r="B130" s="31">
        <v>82.27</v>
      </c>
      <c r="C130" s="31">
        <v>84.5</v>
      </c>
      <c r="D130" s="31">
        <v>82.5</v>
      </c>
      <c r="E130" s="31">
        <v>84.4</v>
      </c>
      <c r="F130" s="31">
        <v>81.7</v>
      </c>
      <c r="G130" s="32">
        <v>81.8</v>
      </c>
      <c r="H130" s="33">
        <v>82</v>
      </c>
      <c r="I130" s="33">
        <v>83</v>
      </c>
      <c r="J130" s="34" t="s">
        <v>88</v>
      </c>
      <c r="K130" s="34" t="s">
        <v>88</v>
      </c>
      <c r="L130" s="34" t="s">
        <v>88</v>
      </c>
      <c r="M130" s="34" t="s">
        <v>88</v>
      </c>
      <c r="N130" s="34" t="s">
        <v>88</v>
      </c>
      <c r="O130" s="34" t="s">
        <v>88</v>
      </c>
      <c r="P130" s="34" t="s">
        <v>88</v>
      </c>
      <c r="Q130" s="34" t="s">
        <v>88</v>
      </c>
      <c r="R130" s="34" t="s">
        <v>88</v>
      </c>
      <c r="S130" s="34" t="s">
        <v>88</v>
      </c>
      <c r="T130" s="36"/>
      <c r="U130" s="37"/>
      <c r="V130" s="40"/>
    </row>
    <row r="131" spans="1:22" ht="15.5" x14ac:dyDescent="0.35">
      <c r="A131" s="30" t="s">
        <v>89</v>
      </c>
      <c r="B131" s="34" t="s">
        <v>88</v>
      </c>
      <c r="C131" s="34" t="s">
        <v>88</v>
      </c>
      <c r="D131" s="34" t="s">
        <v>88</v>
      </c>
      <c r="E131" s="34" t="s">
        <v>88</v>
      </c>
      <c r="F131" s="34" t="s">
        <v>88</v>
      </c>
      <c r="G131" s="34" t="s">
        <v>88</v>
      </c>
      <c r="H131" s="41">
        <v>83.39</v>
      </c>
      <c r="I131" s="41">
        <v>83</v>
      </c>
      <c r="J131" s="41">
        <v>82.7</v>
      </c>
      <c r="K131" s="41">
        <v>82.7</v>
      </c>
      <c r="L131" s="41">
        <v>83.9</v>
      </c>
      <c r="M131" s="41">
        <v>83.9</v>
      </c>
      <c r="N131" s="41">
        <v>83.7</v>
      </c>
      <c r="O131" s="41">
        <v>84.1</v>
      </c>
      <c r="P131" s="41">
        <v>84.1</v>
      </c>
      <c r="Q131" s="41">
        <v>84.3</v>
      </c>
      <c r="R131" s="41">
        <v>82.9</v>
      </c>
      <c r="S131" s="41">
        <v>82.1</v>
      </c>
      <c r="T131" s="36">
        <f>(S131-H131)/11</f>
        <v>-0.11727272727272785</v>
      </c>
      <c r="U131" s="37">
        <f>S131-H131</f>
        <v>-1.2900000000000063</v>
      </c>
      <c r="V131" s="36">
        <f>U131/(COUNTIF(B131:L131,"&gt;0")-1)</f>
        <v>-0.32250000000000156</v>
      </c>
    </row>
    <row r="132" spans="1:22" ht="15.5" x14ac:dyDescent="0.35">
      <c r="A132" s="27" t="s">
        <v>132</v>
      </c>
      <c r="B132" s="42"/>
      <c r="C132" s="42"/>
      <c r="D132" s="42"/>
      <c r="E132" s="42"/>
      <c r="F132" s="42"/>
      <c r="G132" s="42"/>
      <c r="H132" s="42"/>
      <c r="I132" s="42"/>
      <c r="J132" s="42"/>
      <c r="K132" s="42"/>
      <c r="L132" s="42"/>
      <c r="M132" s="42"/>
      <c r="N132" s="42"/>
      <c r="O132" s="42"/>
      <c r="P132" s="42"/>
      <c r="Q132" s="42"/>
      <c r="R132" s="42"/>
      <c r="S132" s="42"/>
      <c r="T132" s="38"/>
      <c r="U132" s="39"/>
      <c r="V132" s="29"/>
    </row>
    <row r="133" spans="1:22" ht="15.5" x14ac:dyDescent="0.35">
      <c r="A133" s="30" t="s">
        <v>87</v>
      </c>
      <c r="B133" s="31">
        <v>68.5</v>
      </c>
      <c r="C133" s="31">
        <v>70.599999999999994</v>
      </c>
      <c r="D133" s="31">
        <v>72.599999999999994</v>
      </c>
      <c r="E133" s="31">
        <v>74.930000000000007</v>
      </c>
      <c r="F133" s="31">
        <v>77.400000000000006</v>
      </c>
      <c r="G133" s="32">
        <v>80.400000000000006</v>
      </c>
      <c r="H133" s="33">
        <v>81</v>
      </c>
      <c r="I133" s="33">
        <v>83</v>
      </c>
      <c r="J133" s="34" t="s">
        <v>88</v>
      </c>
      <c r="K133" s="34" t="s">
        <v>88</v>
      </c>
      <c r="L133" s="34" t="s">
        <v>88</v>
      </c>
      <c r="M133" s="34" t="s">
        <v>88</v>
      </c>
      <c r="N133" s="34" t="s">
        <v>88</v>
      </c>
      <c r="O133" s="34" t="s">
        <v>88</v>
      </c>
      <c r="P133" s="34" t="s">
        <v>88</v>
      </c>
      <c r="Q133" s="34" t="s">
        <v>88</v>
      </c>
      <c r="R133" s="34" t="s">
        <v>88</v>
      </c>
      <c r="S133" s="34" t="s">
        <v>88</v>
      </c>
      <c r="T133" s="36"/>
      <c r="U133" s="37"/>
      <c r="V133" s="40"/>
    </row>
    <row r="134" spans="1:22" ht="15.5" x14ac:dyDescent="0.35">
      <c r="A134" s="30" t="s">
        <v>89</v>
      </c>
      <c r="B134" s="34" t="s">
        <v>88</v>
      </c>
      <c r="C134" s="34" t="s">
        <v>88</v>
      </c>
      <c r="D134" s="34" t="s">
        <v>88</v>
      </c>
      <c r="E134" s="34" t="s">
        <v>88</v>
      </c>
      <c r="F134" s="34" t="s">
        <v>88</v>
      </c>
      <c r="G134" s="34" t="s">
        <v>88</v>
      </c>
      <c r="H134" s="41">
        <v>85.5</v>
      </c>
      <c r="I134" s="41">
        <v>87</v>
      </c>
      <c r="J134" s="41">
        <v>86.3</v>
      </c>
      <c r="K134" s="41">
        <v>87.2</v>
      </c>
      <c r="L134" s="41">
        <v>87.9</v>
      </c>
      <c r="M134" s="41">
        <v>88.5</v>
      </c>
      <c r="N134" s="41">
        <v>89.8</v>
      </c>
      <c r="O134" s="41">
        <v>90</v>
      </c>
      <c r="P134" s="41">
        <v>90.5</v>
      </c>
      <c r="Q134" s="41">
        <v>90.4</v>
      </c>
      <c r="R134" s="41">
        <v>89.3</v>
      </c>
      <c r="S134" s="41">
        <v>90.4</v>
      </c>
      <c r="T134" s="36">
        <f>(S134-H134)/11</f>
        <v>0.44545454545454599</v>
      </c>
      <c r="U134" s="37">
        <f>S134-H134</f>
        <v>4.9000000000000057</v>
      </c>
      <c r="V134" s="36">
        <f>U134/(COUNTIF(B134:L134,"&gt;0")-1)</f>
        <v>1.2250000000000014</v>
      </c>
    </row>
    <row r="135" spans="1:22" ht="15.5" x14ac:dyDescent="0.35">
      <c r="A135" s="27" t="s">
        <v>133</v>
      </c>
      <c r="B135" s="42"/>
      <c r="C135" s="42"/>
      <c r="D135" s="42"/>
      <c r="E135" s="42"/>
      <c r="F135" s="42"/>
      <c r="G135" s="42"/>
      <c r="H135" s="42"/>
      <c r="I135" s="42"/>
      <c r="J135" s="42"/>
      <c r="K135" s="42"/>
      <c r="L135" s="42"/>
      <c r="M135" s="42"/>
      <c r="N135" s="42"/>
      <c r="O135" s="42"/>
      <c r="P135" s="42"/>
      <c r="Q135" s="42"/>
      <c r="R135" s="42"/>
      <c r="S135" s="42"/>
      <c r="T135" s="38"/>
      <c r="U135" s="39"/>
      <c r="V135" s="29"/>
    </row>
    <row r="136" spans="1:22" ht="15.5" x14ac:dyDescent="0.35">
      <c r="A136" s="30" t="s">
        <v>87</v>
      </c>
      <c r="B136" s="31">
        <v>74.010000000000005</v>
      </c>
      <c r="C136" s="31">
        <v>72.45</v>
      </c>
      <c r="D136" s="31">
        <v>71.88</v>
      </c>
      <c r="E136" s="31">
        <v>73.14</v>
      </c>
      <c r="F136" s="31">
        <v>75.42</v>
      </c>
      <c r="G136" s="32">
        <v>78.900000000000006</v>
      </c>
      <c r="H136" s="33">
        <v>81</v>
      </c>
      <c r="I136" s="33">
        <v>82</v>
      </c>
      <c r="J136" s="34" t="s">
        <v>88</v>
      </c>
      <c r="K136" s="34" t="s">
        <v>88</v>
      </c>
      <c r="L136" s="34" t="s">
        <v>88</v>
      </c>
      <c r="M136" s="34" t="s">
        <v>88</v>
      </c>
      <c r="N136" s="34" t="s">
        <v>88</v>
      </c>
      <c r="O136" s="34" t="s">
        <v>88</v>
      </c>
      <c r="P136" s="34" t="s">
        <v>88</v>
      </c>
      <c r="Q136" s="34" t="s">
        <v>88</v>
      </c>
      <c r="R136" s="34" t="s">
        <v>88</v>
      </c>
      <c r="S136" s="34" t="s">
        <v>88</v>
      </c>
      <c r="T136" s="36"/>
      <c r="U136" s="37"/>
      <c r="V136" s="40"/>
    </row>
    <row r="137" spans="1:22" ht="15.5" x14ac:dyDescent="0.35">
      <c r="A137" s="30" t="s">
        <v>89</v>
      </c>
      <c r="B137" s="34">
        <v>84</v>
      </c>
      <c r="C137" s="34">
        <v>80.400000000000006</v>
      </c>
      <c r="D137" s="34">
        <v>78</v>
      </c>
      <c r="E137" s="34">
        <v>79.100000000000009</v>
      </c>
      <c r="F137" s="34">
        <v>80.600000000000009</v>
      </c>
      <c r="G137" s="34">
        <v>84.3</v>
      </c>
      <c r="H137" s="41">
        <v>85.9</v>
      </c>
      <c r="I137" s="41">
        <v>88</v>
      </c>
      <c r="J137" s="41">
        <v>88</v>
      </c>
      <c r="K137" s="41">
        <v>88.3</v>
      </c>
      <c r="L137" s="41">
        <v>89</v>
      </c>
      <c r="M137" s="41">
        <v>89.1</v>
      </c>
      <c r="N137" s="41">
        <v>89.7</v>
      </c>
      <c r="O137" s="41">
        <v>90</v>
      </c>
      <c r="P137" s="41">
        <v>90</v>
      </c>
      <c r="Q137" s="34" t="s">
        <v>88</v>
      </c>
      <c r="R137" s="41">
        <v>90</v>
      </c>
      <c r="S137" s="41">
        <v>89.7</v>
      </c>
      <c r="T137" s="36">
        <f>(S137-H137)/11</f>
        <v>0.34545454545454518</v>
      </c>
      <c r="U137" s="37">
        <f>S137-H137</f>
        <v>3.7999999999999972</v>
      </c>
      <c r="V137" s="36">
        <f>U137/(COUNTIF(B137:L137,"&gt;0")-1)</f>
        <v>0.37999999999999973</v>
      </c>
    </row>
    <row r="138" spans="1:22" ht="15.5" x14ac:dyDescent="0.35">
      <c r="A138" s="27" t="s">
        <v>134</v>
      </c>
      <c r="B138" s="42"/>
      <c r="C138" s="42"/>
      <c r="D138" s="42"/>
      <c r="E138" s="42"/>
      <c r="F138" s="42"/>
      <c r="G138" s="42"/>
      <c r="H138" s="42"/>
      <c r="I138" s="42"/>
      <c r="J138" s="42"/>
      <c r="K138" s="42"/>
      <c r="L138" s="42"/>
      <c r="M138" s="42"/>
      <c r="N138" s="42"/>
      <c r="O138" s="42"/>
      <c r="P138" s="42"/>
      <c r="Q138" s="42"/>
      <c r="R138" s="42"/>
      <c r="S138" s="42"/>
      <c r="T138" s="38"/>
      <c r="U138" s="39"/>
      <c r="V138" s="29"/>
    </row>
    <row r="139" spans="1:22" ht="15.5" x14ac:dyDescent="0.35">
      <c r="A139" s="30" t="s">
        <v>87</v>
      </c>
      <c r="B139" s="31">
        <v>84.4</v>
      </c>
      <c r="C139" s="31">
        <v>78.599999999999994</v>
      </c>
      <c r="D139" s="31">
        <v>76.599999999999994</v>
      </c>
      <c r="E139" s="31">
        <v>74.27</v>
      </c>
      <c r="F139" s="31">
        <v>79.400000000000006</v>
      </c>
      <c r="G139" s="32">
        <v>78.599999999999994</v>
      </c>
      <c r="H139" s="33">
        <v>78</v>
      </c>
      <c r="I139" s="33">
        <v>78</v>
      </c>
      <c r="J139" s="34" t="s">
        <v>88</v>
      </c>
      <c r="K139" s="34" t="s">
        <v>88</v>
      </c>
      <c r="L139" s="34" t="s">
        <v>88</v>
      </c>
      <c r="M139" s="34" t="s">
        <v>88</v>
      </c>
      <c r="N139" s="34" t="s">
        <v>88</v>
      </c>
      <c r="O139" s="34" t="s">
        <v>88</v>
      </c>
      <c r="P139" s="34" t="s">
        <v>88</v>
      </c>
      <c r="Q139" s="34" t="s">
        <v>88</v>
      </c>
      <c r="R139" s="34" t="s">
        <v>88</v>
      </c>
      <c r="S139" s="34" t="s">
        <v>88</v>
      </c>
      <c r="T139" s="36"/>
      <c r="U139" s="37"/>
      <c r="V139" s="40"/>
    </row>
    <row r="140" spans="1:22" ht="15.5" x14ac:dyDescent="0.35">
      <c r="A140" s="30" t="s">
        <v>89</v>
      </c>
      <c r="B140" s="34" t="s">
        <v>88</v>
      </c>
      <c r="C140" s="34" t="s">
        <v>88</v>
      </c>
      <c r="D140" s="34" t="s">
        <v>88</v>
      </c>
      <c r="E140" s="34">
        <v>69</v>
      </c>
      <c r="F140" s="34">
        <v>72</v>
      </c>
      <c r="G140" s="34">
        <v>75</v>
      </c>
      <c r="H140" s="41">
        <v>76</v>
      </c>
      <c r="I140" s="41">
        <v>80</v>
      </c>
      <c r="J140" s="41">
        <v>83</v>
      </c>
      <c r="K140" s="41">
        <v>83.9</v>
      </c>
      <c r="L140" s="41">
        <v>84.8</v>
      </c>
      <c r="M140" s="41">
        <v>85.2</v>
      </c>
      <c r="N140" s="41">
        <v>86</v>
      </c>
      <c r="O140" s="41">
        <v>87</v>
      </c>
      <c r="P140" s="41">
        <v>87.4</v>
      </c>
      <c r="Q140" s="41">
        <v>88.2</v>
      </c>
      <c r="R140" s="41">
        <v>88.1</v>
      </c>
      <c r="S140" s="41">
        <v>88.2</v>
      </c>
      <c r="T140" s="36">
        <f>(S140-H140)/11</f>
        <v>1.1090909090909093</v>
      </c>
      <c r="U140" s="37">
        <f>S140-H140</f>
        <v>12.200000000000003</v>
      </c>
      <c r="V140" s="36">
        <f>U140/(COUNTIF(B140:L140,"&gt;0")-1)</f>
        <v>1.7428571428571433</v>
      </c>
    </row>
    <row r="141" spans="1:22" ht="15.5" x14ac:dyDescent="0.35">
      <c r="A141" s="27" t="s">
        <v>135</v>
      </c>
      <c r="B141" s="42"/>
      <c r="C141" s="42"/>
      <c r="D141" s="42"/>
      <c r="E141" s="42"/>
      <c r="F141" s="42"/>
      <c r="G141" s="42"/>
      <c r="H141" s="42"/>
      <c r="I141" s="42"/>
      <c r="J141" s="42"/>
      <c r="K141" s="42"/>
      <c r="L141" s="42"/>
      <c r="M141" s="42"/>
      <c r="N141" s="42"/>
      <c r="O141" s="42"/>
      <c r="P141" s="42"/>
      <c r="Q141" s="42"/>
      <c r="R141" s="42"/>
      <c r="S141" s="42"/>
      <c r="T141" s="38"/>
      <c r="U141" s="39"/>
      <c r="V141" s="29"/>
    </row>
    <row r="142" spans="1:22" ht="15.5" x14ac:dyDescent="0.35">
      <c r="A142" s="30" t="s">
        <v>87</v>
      </c>
      <c r="B142" s="31">
        <v>86.48</v>
      </c>
      <c r="C142" s="31">
        <v>82.3</v>
      </c>
      <c r="D142" s="31">
        <v>88.6</v>
      </c>
      <c r="E142" s="31">
        <v>89.29</v>
      </c>
      <c r="F142" s="31">
        <v>89.6</v>
      </c>
      <c r="G142" s="32">
        <v>91.4</v>
      </c>
      <c r="H142" s="33">
        <v>93</v>
      </c>
      <c r="I142" s="33">
        <v>93</v>
      </c>
      <c r="J142" s="34" t="s">
        <v>88</v>
      </c>
      <c r="K142" s="34" t="s">
        <v>88</v>
      </c>
      <c r="L142" s="34" t="s">
        <v>88</v>
      </c>
      <c r="M142" s="34" t="s">
        <v>88</v>
      </c>
      <c r="N142" s="34" t="s">
        <v>88</v>
      </c>
      <c r="O142" s="34" t="s">
        <v>88</v>
      </c>
      <c r="P142" s="34" t="s">
        <v>88</v>
      </c>
      <c r="Q142" s="34" t="s">
        <v>88</v>
      </c>
      <c r="R142" s="34" t="s">
        <v>88</v>
      </c>
      <c r="S142" s="34" t="s">
        <v>88</v>
      </c>
      <c r="T142" s="36"/>
      <c r="U142" s="37"/>
      <c r="V142" s="40"/>
    </row>
    <row r="143" spans="1:22" ht="15.5" x14ac:dyDescent="0.35">
      <c r="A143" s="30" t="s">
        <v>89</v>
      </c>
      <c r="B143" s="34" t="s">
        <v>88</v>
      </c>
      <c r="C143" s="34">
        <v>85.11999999999999</v>
      </c>
      <c r="D143" s="34">
        <v>86.41</v>
      </c>
      <c r="E143" s="34">
        <v>85.7</v>
      </c>
      <c r="F143" s="34">
        <v>85.6</v>
      </c>
      <c r="G143" s="34">
        <v>87.460000000000008</v>
      </c>
      <c r="H143" s="41">
        <v>87.460000000000008</v>
      </c>
      <c r="I143" s="41">
        <v>88</v>
      </c>
      <c r="J143" s="41">
        <v>86.6</v>
      </c>
      <c r="K143" s="41">
        <v>87.8</v>
      </c>
      <c r="L143" s="41">
        <v>87.7</v>
      </c>
      <c r="M143" s="41">
        <v>87.7</v>
      </c>
      <c r="N143" s="41">
        <v>89.1</v>
      </c>
      <c r="O143" s="41">
        <v>85.1</v>
      </c>
      <c r="P143" s="41">
        <v>84.5</v>
      </c>
      <c r="Q143" s="41">
        <v>83.1</v>
      </c>
      <c r="R143" s="41">
        <v>83.2</v>
      </c>
      <c r="S143" s="41">
        <v>82.8</v>
      </c>
      <c r="T143" s="36">
        <f>(S143-H143)/11</f>
        <v>-0.42363636363636464</v>
      </c>
      <c r="U143" s="37">
        <f>S143-H143</f>
        <v>-4.6600000000000108</v>
      </c>
      <c r="V143" s="36">
        <f>U143/(COUNTIF(B143:L143,"&gt;0")-1)</f>
        <v>-0.517777777777779</v>
      </c>
    </row>
    <row r="144" spans="1:22" ht="15.5" x14ac:dyDescent="0.35">
      <c r="A144" s="27" t="s">
        <v>136</v>
      </c>
      <c r="B144" s="42"/>
      <c r="C144" s="42"/>
      <c r="D144" s="42"/>
      <c r="E144" s="42"/>
      <c r="F144" s="42"/>
      <c r="G144" s="42"/>
      <c r="H144" s="42"/>
      <c r="I144" s="42"/>
      <c r="J144" s="42"/>
      <c r="K144" s="42"/>
      <c r="L144" s="42"/>
      <c r="M144" s="42"/>
      <c r="N144" s="42"/>
      <c r="O144" s="42"/>
      <c r="P144" s="42"/>
      <c r="Q144" s="42"/>
      <c r="R144" s="42"/>
      <c r="S144" s="42"/>
      <c r="T144" s="38"/>
      <c r="U144" s="39"/>
      <c r="V144" s="29"/>
    </row>
    <row r="145" spans="1:22" ht="15.5" x14ac:dyDescent="0.35">
      <c r="A145" s="30" t="s">
        <v>87</v>
      </c>
      <c r="B145" s="31">
        <v>79.599999999999994</v>
      </c>
      <c r="C145" s="31">
        <v>74.5</v>
      </c>
      <c r="D145" s="31">
        <v>75.459999999999994</v>
      </c>
      <c r="E145" s="31">
        <v>77</v>
      </c>
      <c r="F145" s="31">
        <v>78.400000000000006</v>
      </c>
      <c r="G145" s="32">
        <v>81.2</v>
      </c>
      <c r="H145" s="33">
        <v>83</v>
      </c>
      <c r="I145" s="33">
        <v>84</v>
      </c>
      <c r="J145" s="34" t="s">
        <v>88</v>
      </c>
      <c r="K145" s="34" t="s">
        <v>88</v>
      </c>
      <c r="L145" s="34" t="s">
        <v>88</v>
      </c>
      <c r="M145" s="34" t="s">
        <v>88</v>
      </c>
      <c r="N145" s="34" t="s">
        <v>88</v>
      </c>
      <c r="O145" s="34" t="s">
        <v>88</v>
      </c>
      <c r="P145" s="34" t="s">
        <v>88</v>
      </c>
      <c r="Q145" s="34" t="s">
        <v>88</v>
      </c>
      <c r="R145" s="34" t="s">
        <v>88</v>
      </c>
      <c r="S145" s="34" t="s">
        <v>88</v>
      </c>
      <c r="T145" s="36"/>
      <c r="U145" s="37"/>
      <c r="V145" s="40"/>
    </row>
    <row r="146" spans="1:22" ht="15.5" x14ac:dyDescent="0.35">
      <c r="A146" s="30" t="s">
        <v>89</v>
      </c>
      <c r="B146" s="34" t="s">
        <v>88</v>
      </c>
      <c r="C146" s="34" t="s">
        <v>88</v>
      </c>
      <c r="D146" s="34" t="s">
        <v>88</v>
      </c>
      <c r="E146" s="34" t="s">
        <v>88</v>
      </c>
      <c r="F146" s="34" t="s">
        <v>88</v>
      </c>
      <c r="G146" s="34" t="s">
        <v>88</v>
      </c>
      <c r="H146" s="41">
        <v>82</v>
      </c>
      <c r="I146" s="41">
        <v>83</v>
      </c>
      <c r="J146" s="41">
        <v>84.5</v>
      </c>
      <c r="K146" s="41">
        <v>85.3</v>
      </c>
      <c r="L146" s="41">
        <v>85.7</v>
      </c>
      <c r="M146" s="41">
        <v>86.7</v>
      </c>
      <c r="N146" s="41">
        <v>86.9</v>
      </c>
      <c r="O146" s="41">
        <v>87.5</v>
      </c>
      <c r="P146" s="41">
        <v>87.5</v>
      </c>
      <c r="Q146" s="41">
        <v>88.8</v>
      </c>
      <c r="R146" s="41">
        <v>89.8</v>
      </c>
      <c r="S146" s="41">
        <v>89.1</v>
      </c>
      <c r="T146" s="36">
        <f>(S146-H146)/11</f>
        <v>0.64545454545454495</v>
      </c>
      <c r="U146" s="37">
        <f>S146-H146</f>
        <v>7.0999999999999943</v>
      </c>
      <c r="V146" s="36">
        <f>U146/(COUNTIF(B146:L146,"&gt;0")-1)</f>
        <v>1.7749999999999986</v>
      </c>
    </row>
    <row r="147" spans="1:22" ht="15.5" x14ac:dyDescent="0.35">
      <c r="A147" s="27" t="s">
        <v>137</v>
      </c>
      <c r="B147" s="42"/>
      <c r="C147" s="42"/>
      <c r="D147" s="42"/>
      <c r="E147" s="42"/>
      <c r="F147" s="42"/>
      <c r="G147" s="42"/>
      <c r="H147" s="42"/>
      <c r="I147" s="42"/>
      <c r="J147" s="42"/>
      <c r="K147" s="42"/>
      <c r="L147" s="42"/>
      <c r="M147" s="42"/>
      <c r="N147" s="42"/>
      <c r="O147" s="42"/>
      <c r="P147" s="42"/>
      <c r="Q147" s="42"/>
      <c r="R147" s="42"/>
      <c r="S147" s="42"/>
      <c r="T147" s="38"/>
      <c r="U147" s="39"/>
      <c r="V147" s="29"/>
    </row>
    <row r="148" spans="1:22" ht="15.5" x14ac:dyDescent="0.35">
      <c r="A148" s="30" t="s">
        <v>87</v>
      </c>
      <c r="B148" s="31">
        <v>75</v>
      </c>
      <c r="C148" s="31">
        <v>72.900000000000006</v>
      </c>
      <c r="D148" s="31">
        <v>74.790000000000006</v>
      </c>
      <c r="E148" s="31">
        <v>71.930000000000007</v>
      </c>
      <c r="F148" s="31">
        <v>73.73</v>
      </c>
      <c r="G148" s="32">
        <v>77.2</v>
      </c>
      <c r="H148" s="33">
        <v>79</v>
      </c>
      <c r="I148" s="33">
        <v>79</v>
      </c>
      <c r="J148" s="34" t="s">
        <v>88</v>
      </c>
      <c r="K148" s="34" t="s">
        <v>88</v>
      </c>
      <c r="L148" s="34" t="s">
        <v>88</v>
      </c>
      <c r="M148" s="34" t="s">
        <v>88</v>
      </c>
      <c r="N148" s="34" t="s">
        <v>88</v>
      </c>
      <c r="O148" s="34" t="s">
        <v>88</v>
      </c>
      <c r="P148" s="34" t="s">
        <v>88</v>
      </c>
      <c r="Q148" s="34" t="s">
        <v>88</v>
      </c>
      <c r="R148" s="34" t="s">
        <v>88</v>
      </c>
      <c r="S148" s="34" t="s">
        <v>88</v>
      </c>
      <c r="T148" s="36"/>
      <c r="U148" s="37"/>
      <c r="V148" s="40"/>
    </row>
    <row r="149" spans="1:22" ht="15.5" x14ac:dyDescent="0.35">
      <c r="A149" s="30" t="s">
        <v>89</v>
      </c>
      <c r="B149" s="34" t="s">
        <v>88</v>
      </c>
      <c r="C149" s="34" t="s">
        <v>88</v>
      </c>
      <c r="D149" s="34" t="s">
        <v>88</v>
      </c>
      <c r="E149" s="34" t="s">
        <v>88</v>
      </c>
      <c r="F149" s="34" t="s">
        <v>88</v>
      </c>
      <c r="G149" s="34">
        <v>75.400000000000006</v>
      </c>
      <c r="H149" s="41">
        <v>76.599999999999994</v>
      </c>
      <c r="I149" s="41">
        <v>77</v>
      </c>
      <c r="J149" s="41">
        <v>76.400000000000006</v>
      </c>
      <c r="K149" s="41">
        <v>78.2</v>
      </c>
      <c r="L149" s="41">
        <v>78.2</v>
      </c>
      <c r="M149" s="41">
        <v>79.7</v>
      </c>
      <c r="N149" s="41">
        <v>79.400000000000006</v>
      </c>
      <c r="O149" s="41">
        <v>86.7</v>
      </c>
      <c r="P149" s="41">
        <v>81.099999999999994</v>
      </c>
      <c r="Q149" s="41">
        <v>83.1</v>
      </c>
      <c r="R149" s="34" t="s">
        <v>88</v>
      </c>
      <c r="S149" s="34">
        <v>83.6</v>
      </c>
      <c r="T149" s="36">
        <f>(S149-H149)/11</f>
        <v>0.63636363636363635</v>
      </c>
      <c r="U149" s="37">
        <f>S149-H149</f>
        <v>7</v>
      </c>
      <c r="V149" s="36">
        <f>U149/(COUNTIF(B149:L149,"&gt;0")-1)</f>
        <v>1.4</v>
      </c>
    </row>
    <row r="150" spans="1:22" ht="15.5" x14ac:dyDescent="0.35">
      <c r="A150" s="27" t="s">
        <v>138</v>
      </c>
      <c r="B150" s="42"/>
      <c r="C150" s="42"/>
      <c r="D150" s="42"/>
      <c r="E150" s="42"/>
      <c r="F150" s="42"/>
      <c r="G150" s="42"/>
      <c r="H150" s="42"/>
      <c r="I150" s="42"/>
      <c r="J150" s="42"/>
      <c r="K150" s="42"/>
      <c r="L150" s="42"/>
      <c r="M150" s="42"/>
      <c r="N150" s="42"/>
      <c r="O150" s="42"/>
      <c r="P150" s="42"/>
      <c r="Q150" s="42"/>
      <c r="R150" s="42"/>
      <c r="S150" s="42"/>
      <c r="T150" s="38"/>
      <c r="U150" s="39"/>
      <c r="V150" s="29"/>
    </row>
    <row r="151" spans="1:22" ht="15.5" x14ac:dyDescent="0.35">
      <c r="A151" s="30" t="s">
        <v>87</v>
      </c>
      <c r="B151" s="31">
        <v>77.31</v>
      </c>
      <c r="C151" s="31">
        <v>76.900000000000006</v>
      </c>
      <c r="D151" s="31">
        <v>78.239999999999995</v>
      </c>
      <c r="E151" s="31">
        <v>77.3</v>
      </c>
      <c r="F151" s="31">
        <v>77</v>
      </c>
      <c r="G151" s="32">
        <v>78.3</v>
      </c>
      <c r="H151" s="33">
        <v>78</v>
      </c>
      <c r="I151" s="33">
        <v>80</v>
      </c>
      <c r="J151" s="34" t="s">
        <v>88</v>
      </c>
      <c r="K151" s="34" t="s">
        <v>88</v>
      </c>
      <c r="L151" s="34" t="s">
        <v>88</v>
      </c>
      <c r="M151" s="34" t="s">
        <v>88</v>
      </c>
      <c r="N151" s="34" t="s">
        <v>88</v>
      </c>
      <c r="O151" s="34" t="s">
        <v>88</v>
      </c>
      <c r="P151" s="34" t="s">
        <v>88</v>
      </c>
      <c r="Q151" s="34" t="s">
        <v>88</v>
      </c>
      <c r="R151" s="34" t="s">
        <v>88</v>
      </c>
      <c r="S151" s="34" t="s">
        <v>88</v>
      </c>
      <c r="T151" s="36"/>
      <c r="U151" s="37"/>
      <c r="V151" s="40"/>
    </row>
    <row r="152" spans="1:22" ht="15.5" x14ac:dyDescent="0.35">
      <c r="A152" s="30" t="s">
        <v>89</v>
      </c>
      <c r="B152" s="34" t="s">
        <v>88</v>
      </c>
      <c r="C152" s="34" t="s">
        <v>88</v>
      </c>
      <c r="D152" s="34" t="s">
        <v>88</v>
      </c>
      <c r="E152" s="34" t="s">
        <v>88</v>
      </c>
      <c r="F152" s="34" t="s">
        <v>88</v>
      </c>
      <c r="G152" s="34">
        <v>75.5</v>
      </c>
      <c r="H152" s="41">
        <v>76.5</v>
      </c>
      <c r="I152" s="41">
        <v>79</v>
      </c>
      <c r="J152" s="41">
        <v>81.400000000000006</v>
      </c>
      <c r="K152" s="41">
        <v>84.5</v>
      </c>
      <c r="L152" s="41">
        <v>86.5</v>
      </c>
      <c r="M152" s="41">
        <v>89.8</v>
      </c>
      <c r="N152" s="41">
        <v>89.4</v>
      </c>
      <c r="O152" s="41">
        <v>90.2</v>
      </c>
      <c r="P152" s="41">
        <v>91.3</v>
      </c>
      <c r="Q152" s="41">
        <v>92.1</v>
      </c>
      <c r="R152" s="41">
        <v>91.1</v>
      </c>
      <c r="S152" s="41">
        <v>91.2</v>
      </c>
      <c r="T152" s="36">
        <f>(S152-H152)/11</f>
        <v>1.3363636363636366</v>
      </c>
      <c r="U152" s="37">
        <f>S152-H152</f>
        <v>14.700000000000003</v>
      </c>
      <c r="V152" s="36">
        <f>U152/(COUNTIF(B152:L152,"&gt;0")-1)</f>
        <v>2.9400000000000004</v>
      </c>
    </row>
    <row r="153" spans="1:22" ht="15.5" x14ac:dyDescent="0.35">
      <c r="A153" s="27" t="s">
        <v>139</v>
      </c>
      <c r="B153" s="42"/>
      <c r="C153" s="42"/>
      <c r="D153" s="42"/>
      <c r="E153" s="42"/>
      <c r="F153" s="42"/>
      <c r="G153" s="42"/>
      <c r="H153" s="42"/>
      <c r="I153" s="42"/>
      <c r="J153" s="42"/>
      <c r="K153" s="42"/>
      <c r="L153" s="42"/>
      <c r="M153" s="42"/>
      <c r="N153" s="42"/>
      <c r="O153" s="42"/>
      <c r="P153" s="42"/>
      <c r="Q153" s="42"/>
      <c r="R153" s="42"/>
      <c r="S153" s="42"/>
      <c r="T153" s="38"/>
      <c r="U153" s="39"/>
      <c r="V153" s="29"/>
    </row>
    <row r="154" spans="1:22" ht="15.5" x14ac:dyDescent="0.35">
      <c r="A154" s="30" t="s">
        <v>87</v>
      </c>
      <c r="B154" s="31">
        <v>86.72</v>
      </c>
      <c r="C154" s="31">
        <v>87.47</v>
      </c>
      <c r="D154" s="31">
        <v>88.5</v>
      </c>
      <c r="E154" s="31">
        <v>89.61</v>
      </c>
      <c r="F154" s="31">
        <v>90.7</v>
      </c>
      <c r="G154" s="32">
        <v>91.1</v>
      </c>
      <c r="H154" s="33">
        <v>92</v>
      </c>
      <c r="I154" s="33">
        <v>92</v>
      </c>
      <c r="J154" s="34" t="s">
        <v>88</v>
      </c>
      <c r="K154" s="34" t="s">
        <v>88</v>
      </c>
      <c r="L154" s="34" t="s">
        <v>88</v>
      </c>
      <c r="M154" s="34" t="s">
        <v>88</v>
      </c>
      <c r="N154" s="34" t="s">
        <v>88</v>
      </c>
      <c r="O154" s="34" t="s">
        <v>88</v>
      </c>
      <c r="P154" s="34" t="s">
        <v>88</v>
      </c>
      <c r="Q154" s="34" t="s">
        <v>88</v>
      </c>
      <c r="R154" s="34" t="s">
        <v>88</v>
      </c>
      <c r="S154" s="34" t="s">
        <v>88</v>
      </c>
      <c r="T154" s="36"/>
      <c r="U154" s="37"/>
      <c r="V154" s="40"/>
    </row>
    <row r="155" spans="1:22" ht="15.5" x14ac:dyDescent="0.35">
      <c r="A155" s="30" t="s">
        <v>89</v>
      </c>
      <c r="B155" s="34" t="s">
        <v>88</v>
      </c>
      <c r="C155" s="34" t="s">
        <v>88</v>
      </c>
      <c r="D155" s="34" t="s">
        <v>88</v>
      </c>
      <c r="E155" s="34" t="s">
        <v>88</v>
      </c>
      <c r="F155" s="34" t="s">
        <v>88</v>
      </c>
      <c r="G155" s="34">
        <v>85.7</v>
      </c>
      <c r="H155" s="41">
        <v>87</v>
      </c>
      <c r="I155" s="41">
        <v>88</v>
      </c>
      <c r="J155" s="41">
        <v>88</v>
      </c>
      <c r="K155" s="41">
        <v>88.6</v>
      </c>
      <c r="L155" s="41">
        <v>88.4</v>
      </c>
      <c r="M155" s="41">
        <v>88.2</v>
      </c>
      <c r="N155" s="41">
        <v>88.6</v>
      </c>
      <c r="O155" s="41">
        <v>89.7</v>
      </c>
      <c r="P155" s="41">
        <v>90.1</v>
      </c>
      <c r="Q155" s="41">
        <v>90.4</v>
      </c>
      <c r="R155" s="41">
        <v>89.5</v>
      </c>
      <c r="S155" s="41">
        <v>90.3</v>
      </c>
      <c r="T155" s="36">
        <f>(S155-H155)/11</f>
        <v>0.29999999999999977</v>
      </c>
      <c r="U155" s="37">
        <f>S155-H155</f>
        <v>3.2999999999999972</v>
      </c>
      <c r="V155" s="36">
        <f>U155/(COUNTIF(B155:L155,"&gt;0")-1)</f>
        <v>0.65999999999999948</v>
      </c>
    </row>
    <row r="156" spans="1:22" ht="15.5" x14ac:dyDescent="0.35">
      <c r="A156" s="27" t="s">
        <v>140</v>
      </c>
      <c r="B156" s="42"/>
      <c r="C156" s="42"/>
      <c r="D156" s="42"/>
      <c r="E156" s="42"/>
      <c r="F156" s="42"/>
      <c r="G156" s="42"/>
      <c r="H156" s="42"/>
      <c r="I156" s="42"/>
      <c r="J156" s="42"/>
      <c r="K156" s="42"/>
      <c r="L156" s="42"/>
      <c r="M156" s="42"/>
      <c r="N156" s="42"/>
      <c r="O156" s="42"/>
      <c r="P156" s="42"/>
      <c r="Q156" s="42"/>
      <c r="R156" s="42"/>
      <c r="S156" s="42"/>
      <c r="T156" s="38"/>
      <c r="U156" s="39"/>
      <c r="V156" s="29"/>
    </row>
    <row r="157" spans="1:22" ht="15.5" x14ac:dyDescent="0.35">
      <c r="A157" s="30" t="s">
        <v>87</v>
      </c>
      <c r="B157" s="31">
        <v>76.7</v>
      </c>
      <c r="C157" s="31">
        <v>76.099999999999994</v>
      </c>
      <c r="D157" s="31">
        <v>75.8</v>
      </c>
      <c r="E157" s="31">
        <v>76.03</v>
      </c>
      <c r="F157" s="31">
        <v>75.17</v>
      </c>
      <c r="G157" s="32">
        <v>80.3</v>
      </c>
      <c r="H157" s="33">
        <v>80</v>
      </c>
      <c r="I157" s="33">
        <v>80</v>
      </c>
      <c r="J157" s="34" t="s">
        <v>88</v>
      </c>
      <c r="K157" s="34" t="s">
        <v>88</v>
      </c>
      <c r="L157" s="34" t="s">
        <v>88</v>
      </c>
      <c r="M157" s="34" t="s">
        <v>88</v>
      </c>
      <c r="N157" s="34" t="s">
        <v>88</v>
      </c>
      <c r="O157" s="34" t="s">
        <v>88</v>
      </c>
      <c r="P157" s="34" t="s">
        <v>88</v>
      </c>
      <c r="Q157" s="34" t="s">
        <v>88</v>
      </c>
      <c r="R157" s="34" t="s">
        <v>88</v>
      </c>
      <c r="S157" s="34" t="s">
        <v>88</v>
      </c>
      <c r="T157" s="36"/>
      <c r="U157" s="37"/>
      <c r="V157" s="40"/>
    </row>
    <row r="158" spans="1:22" ht="15.5" x14ac:dyDescent="0.35">
      <c r="A158" s="30" t="s">
        <v>89</v>
      </c>
      <c r="B158" s="34" t="s">
        <v>88</v>
      </c>
      <c r="C158" s="34" t="s">
        <v>88</v>
      </c>
      <c r="D158" s="34" t="s">
        <v>88</v>
      </c>
      <c r="E158" s="34" t="s">
        <v>88</v>
      </c>
      <c r="F158" s="34" t="s">
        <v>88</v>
      </c>
      <c r="G158" s="34">
        <v>80.400000000000006</v>
      </c>
      <c r="H158" s="41">
        <v>79.7</v>
      </c>
      <c r="I158" s="41">
        <v>79</v>
      </c>
      <c r="J158" s="41">
        <v>77</v>
      </c>
      <c r="K158" s="41">
        <v>78.599999999999994</v>
      </c>
      <c r="L158" s="41">
        <v>79.3</v>
      </c>
      <c r="M158" s="41">
        <v>90</v>
      </c>
      <c r="N158" s="41">
        <v>86.2</v>
      </c>
      <c r="O158" s="41">
        <v>81.7</v>
      </c>
      <c r="P158" s="41">
        <v>82.1</v>
      </c>
      <c r="Q158" s="41">
        <v>82.3</v>
      </c>
      <c r="R158" s="41">
        <v>82.5</v>
      </c>
      <c r="S158" s="41">
        <v>81.8</v>
      </c>
      <c r="T158" s="36">
        <f>(S158-H158)/11</f>
        <v>0.19090909090909039</v>
      </c>
      <c r="U158" s="37">
        <f>S158-H158</f>
        <v>2.0999999999999943</v>
      </c>
      <c r="V158" s="36">
        <f>U158/(COUNTIF(B158:L158,"&gt;0")-1)</f>
        <v>0.41999999999999887</v>
      </c>
    </row>
    <row r="159" spans="1:22" x14ac:dyDescent="0.35">
      <c r="A159" s="24"/>
      <c r="B159" s="24"/>
      <c r="C159" s="24"/>
      <c r="D159" s="24"/>
      <c r="E159" s="24"/>
      <c r="F159" s="24"/>
      <c r="G159" s="24"/>
      <c r="H159" s="24"/>
      <c r="I159" s="24"/>
      <c r="J159" s="24"/>
      <c r="K159" s="24"/>
      <c r="L159" s="24"/>
      <c r="M159" s="24"/>
      <c r="N159" s="24"/>
      <c r="O159" s="24"/>
      <c r="P159" s="24"/>
      <c r="Q159" s="24"/>
      <c r="R159" s="24"/>
      <c r="S159" s="24"/>
      <c r="T159" s="24"/>
      <c r="U159" s="45"/>
      <c r="V159" s="24"/>
    </row>
    <row r="160" spans="1:22" ht="48" customHeight="1" x14ac:dyDescent="0.35">
      <c r="A160" s="111" t="s">
        <v>141</v>
      </c>
      <c r="B160" s="111"/>
      <c r="C160" s="111"/>
      <c r="D160" s="111"/>
      <c r="E160" s="111"/>
      <c r="F160" s="111"/>
      <c r="G160" s="111"/>
      <c r="H160" s="111"/>
      <c r="I160" s="111"/>
      <c r="J160" s="111"/>
      <c r="K160" s="111"/>
      <c r="L160" s="111"/>
      <c r="M160" s="111"/>
      <c r="N160" s="111"/>
      <c r="O160" s="111"/>
      <c r="P160" s="111"/>
      <c r="Q160" s="111"/>
      <c r="R160" s="111"/>
      <c r="S160" s="111"/>
      <c r="T160" s="111"/>
      <c r="U160" s="111"/>
      <c r="V160" s="111"/>
    </row>
    <row r="161" spans="1:20" ht="21" x14ac:dyDescent="0.35">
      <c r="A161" s="46" t="s">
        <v>160</v>
      </c>
      <c r="B161" s="24"/>
      <c r="C161" s="24"/>
      <c r="D161" s="24"/>
      <c r="E161" s="24"/>
      <c r="F161" s="24"/>
      <c r="G161" s="24"/>
      <c r="H161" s="24"/>
      <c r="I161" s="24"/>
      <c r="J161" s="24"/>
      <c r="K161" s="24"/>
      <c r="L161" s="24"/>
      <c r="M161" s="24"/>
      <c r="N161" s="24"/>
      <c r="O161" s="24"/>
      <c r="P161" s="24"/>
      <c r="Q161" s="24"/>
      <c r="R161" s="24"/>
      <c r="S161" s="24"/>
      <c r="T161" s="24"/>
    </row>
    <row r="162" spans="1:20" x14ac:dyDescent="0.35">
      <c r="A162" s="25" t="s">
        <v>161</v>
      </c>
    </row>
  </sheetData>
  <mergeCells count="1">
    <mergeCell ref="A160:V160"/>
  </mergeCells>
  <pageMargins left="0.7" right="0.7" top="0.75" bottom="0.75" header="0.3" footer="0.3"/>
  <pageSetup scale="27"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BCBBA-3D23-4967-9D3B-9C791431769A}">
  <sheetPr>
    <pageSetUpPr fitToPage="1"/>
  </sheetPr>
  <dimension ref="A1:R55"/>
  <sheetViews>
    <sheetView showGridLines="0" workbookViewId="0">
      <pane ySplit="2" topLeftCell="A39" activePane="bottomLeft" state="frozen"/>
      <selection pane="bottomLeft" activeCell="F55" sqref="F55"/>
    </sheetView>
  </sheetViews>
  <sheetFormatPr defaultColWidth="11.1640625" defaultRowHeight="15.5" x14ac:dyDescent="0.35"/>
  <cols>
    <col min="1" max="1" width="14" customWidth="1"/>
    <col min="2" max="2" width="16" style="11" customWidth="1"/>
    <col min="3" max="3" width="14.1640625" style="11" customWidth="1"/>
    <col min="4" max="4" width="15" style="11" customWidth="1"/>
    <col min="5" max="5" width="14.1640625" style="11" customWidth="1"/>
    <col min="6" max="6" width="19" style="11" customWidth="1"/>
    <col min="7" max="7" width="20.6640625" style="11" customWidth="1"/>
    <col min="8" max="8" width="16.5" style="11" customWidth="1"/>
    <col min="9" max="9" width="16.1640625" style="11" customWidth="1"/>
    <col min="10" max="10" width="19" style="11" customWidth="1"/>
    <col min="11" max="13" width="18.1640625" style="11" customWidth="1"/>
  </cols>
  <sheetData>
    <row r="1" spans="1:13" x14ac:dyDescent="0.35">
      <c r="A1" t="s">
        <v>158</v>
      </c>
    </row>
    <row r="2" spans="1:13" s="47" customFormat="1" ht="52.5" x14ac:dyDescent="0.35">
      <c r="A2" s="48" t="s">
        <v>0</v>
      </c>
      <c r="B2" s="49" t="s">
        <v>59</v>
      </c>
      <c r="C2" s="50" t="s">
        <v>163</v>
      </c>
      <c r="D2" s="50" t="s">
        <v>164</v>
      </c>
      <c r="E2" s="50" t="s">
        <v>165</v>
      </c>
      <c r="F2" s="50" t="s">
        <v>166</v>
      </c>
      <c r="G2" s="50" t="s">
        <v>167</v>
      </c>
      <c r="H2" s="50" t="s">
        <v>168</v>
      </c>
      <c r="I2" s="51" t="s">
        <v>169</v>
      </c>
      <c r="J2" s="51" t="s">
        <v>170</v>
      </c>
      <c r="K2" s="52" t="s">
        <v>171</v>
      </c>
      <c r="L2" s="53" t="s">
        <v>172</v>
      </c>
      <c r="M2" s="53" t="s">
        <v>173</v>
      </c>
    </row>
    <row r="3" spans="1:13" x14ac:dyDescent="0.35">
      <c r="A3" s="54" t="s">
        <v>90</v>
      </c>
      <c r="B3" s="55">
        <v>0.88200000000000001</v>
      </c>
      <c r="C3" s="56">
        <v>0.85199999999999998</v>
      </c>
      <c r="D3" s="56">
        <v>0.83799999999999997</v>
      </c>
      <c r="E3" s="56">
        <v>0.90400000000000003</v>
      </c>
      <c r="F3" s="56">
        <v>0.94</v>
      </c>
      <c r="G3" s="56">
        <v>0.88</v>
      </c>
      <c r="H3" s="56">
        <v>0.9</v>
      </c>
      <c r="I3" s="57">
        <v>0.82599999999999996</v>
      </c>
      <c r="J3" s="57">
        <v>0.73499999999999999</v>
      </c>
      <c r="K3" s="58">
        <v>0.68</v>
      </c>
      <c r="L3" s="58">
        <v>0.76</v>
      </c>
      <c r="M3" s="58">
        <v>0.64</v>
      </c>
    </row>
    <row r="4" spans="1:13" x14ac:dyDescent="0.35">
      <c r="A4" s="54" t="s">
        <v>91</v>
      </c>
      <c r="B4" s="55">
        <v>0.77800000000000002</v>
      </c>
      <c r="C4" s="56">
        <v>0.74</v>
      </c>
      <c r="D4" s="56">
        <v>0.77</v>
      </c>
      <c r="E4" s="56">
        <v>0.83599999999999997</v>
      </c>
      <c r="F4" s="56">
        <v>0.84</v>
      </c>
      <c r="G4" s="56">
        <v>0.64</v>
      </c>
      <c r="H4" s="56">
        <v>0.75</v>
      </c>
      <c r="I4" s="57">
        <v>0.70200000000000007</v>
      </c>
      <c r="J4" s="57">
        <v>0.61</v>
      </c>
      <c r="K4" s="58">
        <v>0.65</v>
      </c>
      <c r="L4" s="58">
        <v>0.59</v>
      </c>
      <c r="M4" s="58">
        <v>0.53</v>
      </c>
    </row>
    <row r="5" spans="1:13" x14ac:dyDescent="0.35">
      <c r="A5" s="54" t="s">
        <v>92</v>
      </c>
      <c r="B5" s="55">
        <v>0.77300000000000002</v>
      </c>
      <c r="C5" s="56">
        <v>0.71900000000000008</v>
      </c>
      <c r="D5" s="56">
        <v>0.7340000000000001</v>
      </c>
      <c r="E5" s="56">
        <v>0.83299999999999996</v>
      </c>
      <c r="F5" s="56">
        <v>0.89300000000000002</v>
      </c>
      <c r="G5" s="56">
        <v>0.64900000000000002</v>
      </c>
      <c r="H5" s="56">
        <v>0.78</v>
      </c>
      <c r="I5" s="57">
        <v>0.73299999999999998</v>
      </c>
      <c r="J5" s="57">
        <v>0.67299999999999993</v>
      </c>
      <c r="K5" s="58">
        <v>0.60399999999999998</v>
      </c>
      <c r="L5" s="58">
        <v>0.48</v>
      </c>
      <c r="M5" s="58">
        <v>0.39</v>
      </c>
    </row>
    <row r="6" spans="1:13" x14ac:dyDescent="0.35">
      <c r="A6" s="54" t="s">
        <v>93</v>
      </c>
      <c r="B6" s="55">
        <v>0.88200000000000001</v>
      </c>
      <c r="C6" s="56">
        <v>0.84699999999999998</v>
      </c>
      <c r="D6" s="56">
        <v>0.86699999999999999</v>
      </c>
      <c r="E6" s="56">
        <v>0.89800000000000002</v>
      </c>
      <c r="F6" s="56">
        <v>0.88</v>
      </c>
      <c r="G6" s="56">
        <v>0.84</v>
      </c>
      <c r="H6" s="56">
        <v>0.86</v>
      </c>
      <c r="I6" s="57">
        <v>0.85400000000000009</v>
      </c>
      <c r="J6" s="57">
        <v>0.82900000000000007</v>
      </c>
      <c r="K6" s="58">
        <v>0.82</v>
      </c>
      <c r="L6" s="58">
        <v>0.78</v>
      </c>
      <c r="M6" s="58">
        <v>0.64</v>
      </c>
    </row>
    <row r="7" spans="1:13" x14ac:dyDescent="0.35">
      <c r="A7" s="54" t="s">
        <v>94</v>
      </c>
      <c r="B7" s="55">
        <v>0.87</v>
      </c>
      <c r="C7" s="56">
        <v>0.78599999999999992</v>
      </c>
      <c r="D7" s="56">
        <v>0.84699999999999998</v>
      </c>
      <c r="E7" s="56">
        <v>0.90599999999999992</v>
      </c>
      <c r="F7" s="56">
        <v>0.94900000000000007</v>
      </c>
      <c r="G7" s="56">
        <v>0.79</v>
      </c>
      <c r="H7" s="56">
        <v>0.86799999999999999</v>
      </c>
      <c r="I7" s="57">
        <v>0.84599999999999997</v>
      </c>
      <c r="J7" s="57">
        <v>0.73799999999999999</v>
      </c>
      <c r="K7" s="58">
        <v>0.71799999999999997</v>
      </c>
      <c r="L7" s="58">
        <v>0.72900000000000009</v>
      </c>
      <c r="M7" s="58">
        <v>0.61399999999999999</v>
      </c>
    </row>
    <row r="8" spans="1:13" x14ac:dyDescent="0.35">
      <c r="A8" s="54" t="s">
        <v>95</v>
      </c>
      <c r="B8" s="55">
        <v>0.82299999999999995</v>
      </c>
      <c r="C8" s="56">
        <v>0.77</v>
      </c>
      <c r="D8" s="56">
        <v>0.75099999999999989</v>
      </c>
      <c r="E8" s="56">
        <v>0.873</v>
      </c>
      <c r="F8" s="56">
        <v>0.9</v>
      </c>
      <c r="G8" s="56">
        <v>0.65</v>
      </c>
      <c r="H8" s="56">
        <v>0.81</v>
      </c>
      <c r="I8" s="57">
        <v>0.71900000000000008</v>
      </c>
      <c r="J8" s="57">
        <v>0.67900000000000005</v>
      </c>
      <c r="K8" s="58">
        <v>0.69400000000000006</v>
      </c>
      <c r="L8" s="58">
        <v>0.55000000000000004</v>
      </c>
      <c r="M8" s="58">
        <v>0.3</v>
      </c>
    </row>
    <row r="9" spans="1:13" x14ac:dyDescent="0.35">
      <c r="A9" s="54" t="s">
        <v>96</v>
      </c>
      <c r="B9" s="55">
        <v>0.88900000000000001</v>
      </c>
      <c r="C9" s="56">
        <v>0.82</v>
      </c>
      <c r="D9" s="56">
        <v>0.81299999999999994</v>
      </c>
      <c r="E9" s="56">
        <v>0.93599999999999994</v>
      </c>
      <c r="F9" s="56">
        <v>0.95</v>
      </c>
      <c r="G9" s="56">
        <v>0.84</v>
      </c>
      <c r="H9" s="56">
        <v>0.89</v>
      </c>
      <c r="I9" s="57">
        <v>0.82099999999999995</v>
      </c>
      <c r="J9" s="57">
        <v>0.69900000000000007</v>
      </c>
      <c r="K9" s="58">
        <v>0.7</v>
      </c>
      <c r="L9" s="58">
        <v>0.67</v>
      </c>
      <c r="M9" s="58">
        <v>0.56999999999999995</v>
      </c>
    </row>
    <row r="10" spans="1:13" x14ac:dyDescent="0.35">
      <c r="A10" s="54" t="s">
        <v>97</v>
      </c>
      <c r="B10" s="55">
        <v>0.878</v>
      </c>
      <c r="C10" s="56">
        <v>0.85199999999999998</v>
      </c>
      <c r="D10" s="56">
        <v>0.82</v>
      </c>
      <c r="E10" s="56">
        <v>0.91500000000000004</v>
      </c>
      <c r="F10" s="56">
        <v>0.96</v>
      </c>
      <c r="G10" s="56">
        <v>0.84</v>
      </c>
      <c r="H10" s="56">
        <v>0.88</v>
      </c>
      <c r="I10" s="57">
        <v>0.81</v>
      </c>
      <c r="J10" s="57">
        <v>0.72</v>
      </c>
      <c r="K10" s="58">
        <v>0.69</v>
      </c>
      <c r="L10" s="58">
        <v>0.7</v>
      </c>
      <c r="M10" s="58">
        <v>0.55000000000000004</v>
      </c>
    </row>
    <row r="11" spans="1:13" x14ac:dyDescent="0.35">
      <c r="A11" s="54" t="s">
        <v>99</v>
      </c>
      <c r="B11" s="55">
        <v>0.873</v>
      </c>
      <c r="C11" s="56">
        <v>0.82099999999999995</v>
      </c>
      <c r="D11" s="56">
        <v>0.8590000000000001</v>
      </c>
      <c r="E11" s="56">
        <v>0.90599999999999992</v>
      </c>
      <c r="F11" s="56">
        <v>0.95700000000000007</v>
      </c>
      <c r="G11" s="56">
        <v>0.86</v>
      </c>
      <c r="H11" s="56">
        <v>0.88500000000000001</v>
      </c>
      <c r="I11" s="57">
        <v>0.83200000000000007</v>
      </c>
      <c r="J11" s="57">
        <v>0.83599999999999997</v>
      </c>
      <c r="K11" s="58">
        <v>0.73099999999999998</v>
      </c>
      <c r="L11" s="58">
        <v>0.74</v>
      </c>
      <c r="M11" s="58">
        <v>0.59</v>
      </c>
    </row>
    <row r="12" spans="1:13" x14ac:dyDescent="0.35">
      <c r="A12" s="54" t="s">
        <v>100</v>
      </c>
      <c r="B12" s="55">
        <v>0.84099999999999997</v>
      </c>
      <c r="C12" s="56">
        <v>0.82200000000000006</v>
      </c>
      <c r="D12" s="56">
        <v>0.77800000000000002</v>
      </c>
      <c r="E12" s="56">
        <v>0.87400000000000011</v>
      </c>
      <c r="F12" s="56">
        <v>0.93799999999999994</v>
      </c>
      <c r="G12" s="56">
        <v>0.77</v>
      </c>
      <c r="H12" s="56">
        <v>0.83400000000000007</v>
      </c>
      <c r="I12" s="57">
        <v>0.78599999999999992</v>
      </c>
      <c r="J12" s="57">
        <v>0.72499999999999998</v>
      </c>
      <c r="K12" s="58">
        <v>0.66200000000000003</v>
      </c>
      <c r="L12" s="58">
        <v>0.627</v>
      </c>
      <c r="M12" s="58">
        <v>0.48</v>
      </c>
    </row>
    <row r="13" spans="1:13" x14ac:dyDescent="0.35">
      <c r="A13" s="54" t="s">
        <v>101</v>
      </c>
      <c r="B13" s="55">
        <v>0.86</v>
      </c>
      <c r="C13" s="56">
        <v>0.85</v>
      </c>
      <c r="D13" s="56">
        <v>0.83</v>
      </c>
      <c r="E13" s="56">
        <v>0.87</v>
      </c>
      <c r="F13" s="56">
        <v>0.8590000000000001</v>
      </c>
      <c r="G13" s="56"/>
      <c r="H13" s="56"/>
      <c r="I13" s="57">
        <v>0.81099999999999994</v>
      </c>
      <c r="J13" s="57">
        <v>0.66</v>
      </c>
      <c r="K13" s="58">
        <v>0.69</v>
      </c>
      <c r="L13" s="58">
        <v>0.69</v>
      </c>
      <c r="M13" s="58">
        <v>0.67</v>
      </c>
    </row>
    <row r="14" spans="1:13" x14ac:dyDescent="0.35">
      <c r="A14" s="54" t="s">
        <v>102</v>
      </c>
      <c r="B14" s="55">
        <v>0.79900000000000004</v>
      </c>
      <c r="C14" s="56">
        <v>0.69</v>
      </c>
      <c r="D14" s="56">
        <v>0.73099999999999998</v>
      </c>
      <c r="E14" s="56">
        <v>0.81900000000000006</v>
      </c>
      <c r="F14" s="56">
        <v>0.82</v>
      </c>
      <c r="G14" s="56">
        <v>0.74</v>
      </c>
      <c r="H14" s="56">
        <v>0.77</v>
      </c>
      <c r="I14" s="57">
        <v>0.69599999999999995</v>
      </c>
      <c r="J14" s="57">
        <v>0.56999999999999995</v>
      </c>
      <c r="K14" s="58">
        <v>0.65</v>
      </c>
      <c r="L14" s="58">
        <v>0.52</v>
      </c>
      <c r="M14" s="58">
        <v>0.41</v>
      </c>
    </row>
    <row r="15" spans="1:13" x14ac:dyDescent="0.35">
      <c r="A15" s="54" t="s">
        <v>103</v>
      </c>
      <c r="B15" s="55">
        <v>0.873</v>
      </c>
      <c r="C15" s="56">
        <v>0.79500000000000004</v>
      </c>
      <c r="D15" s="56">
        <v>0.85099999999999998</v>
      </c>
      <c r="E15" s="56">
        <v>0.90500000000000003</v>
      </c>
      <c r="F15" s="56">
        <v>0.95499999999999996</v>
      </c>
      <c r="G15" s="56">
        <v>0.8</v>
      </c>
      <c r="H15" s="56">
        <v>0.84599999999999997</v>
      </c>
      <c r="I15" s="57">
        <v>0.8</v>
      </c>
      <c r="J15" s="57">
        <v>0.71900000000000008</v>
      </c>
      <c r="K15" s="58">
        <v>0.76800000000000002</v>
      </c>
      <c r="L15" s="58">
        <v>0.67200000000000004</v>
      </c>
      <c r="M15" s="58">
        <v>0.51</v>
      </c>
    </row>
    <row r="16" spans="1:13" x14ac:dyDescent="0.35">
      <c r="A16" s="54" t="s">
        <v>104</v>
      </c>
      <c r="B16" s="55">
        <v>0.877</v>
      </c>
      <c r="C16" s="56">
        <v>0.80099999999999993</v>
      </c>
      <c r="D16" s="56">
        <v>0.84699999999999998</v>
      </c>
      <c r="E16" s="56">
        <v>0.89400000000000002</v>
      </c>
      <c r="F16" s="56">
        <v>0.94</v>
      </c>
      <c r="G16" s="56">
        <v>0.87</v>
      </c>
      <c r="H16" s="56">
        <v>0.84900000000000009</v>
      </c>
      <c r="I16" s="57">
        <v>0.85199999999999998</v>
      </c>
      <c r="J16" s="57">
        <v>0.77200000000000002</v>
      </c>
      <c r="K16" s="58">
        <v>0.88</v>
      </c>
      <c r="L16" s="58">
        <v>0.79</v>
      </c>
      <c r="M16" s="58">
        <v>0.59</v>
      </c>
    </row>
    <row r="17" spans="1:13" x14ac:dyDescent="0.35">
      <c r="A17" s="54" t="s">
        <v>105</v>
      </c>
      <c r="B17" s="55">
        <v>0.89900000000000002</v>
      </c>
      <c r="C17" s="56">
        <v>0.77</v>
      </c>
      <c r="D17" s="56">
        <v>0.80200000000000005</v>
      </c>
      <c r="E17" s="56">
        <v>0.92700000000000005</v>
      </c>
      <c r="F17" s="56">
        <v>0.9</v>
      </c>
      <c r="G17" s="56">
        <v>0.81</v>
      </c>
      <c r="H17" s="56">
        <v>0.83</v>
      </c>
      <c r="I17" s="57">
        <v>0.82299999999999995</v>
      </c>
      <c r="J17" s="57">
        <v>0.72799999999999998</v>
      </c>
      <c r="K17" s="58">
        <v>0.73</v>
      </c>
      <c r="L17" s="58">
        <v>0.71</v>
      </c>
      <c r="M17" s="58">
        <v>0.72</v>
      </c>
    </row>
    <row r="18" spans="1:13" x14ac:dyDescent="0.35">
      <c r="A18" s="54" t="s">
        <v>106</v>
      </c>
      <c r="B18" s="55">
        <v>0.8909999999999999</v>
      </c>
      <c r="C18" s="56">
        <v>0.82</v>
      </c>
      <c r="D18" s="56">
        <v>0.85199999999999998</v>
      </c>
      <c r="E18" s="56">
        <v>0.91</v>
      </c>
      <c r="F18" s="56">
        <v>0.94</v>
      </c>
      <c r="G18" s="56">
        <v>0.88</v>
      </c>
      <c r="H18" s="56">
        <v>0.87</v>
      </c>
      <c r="I18" s="57">
        <v>0.82200000000000006</v>
      </c>
      <c r="J18" s="57">
        <v>0.83200000000000007</v>
      </c>
      <c r="K18" s="58">
        <v>0.84400000000000008</v>
      </c>
      <c r="L18" s="58">
        <v>0.72</v>
      </c>
      <c r="M18" s="58">
        <v>0.6</v>
      </c>
    </row>
    <row r="19" spans="1:13" x14ac:dyDescent="0.35">
      <c r="A19" s="54" t="s">
        <v>107</v>
      </c>
      <c r="B19" s="55">
        <v>0.90099999999999991</v>
      </c>
      <c r="C19" s="56">
        <v>0.84900000000000009</v>
      </c>
      <c r="D19" s="56">
        <v>0.83299999999999996</v>
      </c>
      <c r="E19" s="56">
        <v>0.91400000000000003</v>
      </c>
      <c r="F19" s="56">
        <v>0.94</v>
      </c>
      <c r="G19" s="56">
        <v>0.89</v>
      </c>
      <c r="H19" s="56">
        <v>0.89</v>
      </c>
      <c r="I19" s="57">
        <v>0.88400000000000001</v>
      </c>
      <c r="J19" s="57">
        <v>0.79700000000000004</v>
      </c>
      <c r="K19" s="58">
        <v>0.77</v>
      </c>
      <c r="L19" s="58">
        <v>0.86</v>
      </c>
      <c r="M19" s="58">
        <v>0.7</v>
      </c>
    </row>
    <row r="20" spans="1:13" x14ac:dyDescent="0.35">
      <c r="A20" s="54" t="s">
        <v>108</v>
      </c>
      <c r="B20" s="55">
        <v>0.83099999999999996</v>
      </c>
      <c r="C20" s="56">
        <v>0.80299999999999994</v>
      </c>
      <c r="D20" s="56">
        <v>0.69200000000000006</v>
      </c>
      <c r="E20" s="56">
        <v>0.88</v>
      </c>
      <c r="F20" s="56">
        <v>0.91</v>
      </c>
      <c r="G20" s="56">
        <v>0.83</v>
      </c>
      <c r="H20" s="56">
        <v>0.82</v>
      </c>
      <c r="I20" s="57">
        <v>0.77500000000000002</v>
      </c>
      <c r="J20" s="57">
        <v>0.56999999999999995</v>
      </c>
      <c r="K20" s="58">
        <v>0.46</v>
      </c>
      <c r="L20" s="58">
        <v>0.7</v>
      </c>
      <c r="M20" s="58">
        <v>0.63</v>
      </c>
    </row>
    <row r="21" spans="1:13" x14ac:dyDescent="0.35">
      <c r="A21" s="54" t="s">
        <v>109</v>
      </c>
      <c r="B21" s="55">
        <v>0.86099999999999999</v>
      </c>
      <c r="C21" s="56">
        <v>0.76</v>
      </c>
      <c r="D21" s="56">
        <v>0.77</v>
      </c>
      <c r="E21" s="56">
        <v>0.86900000000000011</v>
      </c>
      <c r="F21" s="56">
        <v>0.92</v>
      </c>
      <c r="G21" s="56">
        <v>0.71</v>
      </c>
      <c r="H21" s="56">
        <v>0.82</v>
      </c>
      <c r="I21" s="57">
        <v>0.7659999999999999</v>
      </c>
      <c r="J21" s="57">
        <v>0.73</v>
      </c>
      <c r="K21" s="58">
        <v>0.76</v>
      </c>
      <c r="L21" s="58">
        <v>0.56000000000000005</v>
      </c>
      <c r="M21" s="58">
        <v>0.59</v>
      </c>
    </row>
    <row r="22" spans="1:13" x14ac:dyDescent="0.35">
      <c r="A22" s="54" t="s">
        <v>110</v>
      </c>
      <c r="B22" s="55">
        <v>0.86299999999999999</v>
      </c>
      <c r="C22" s="56">
        <v>0.84</v>
      </c>
      <c r="D22" s="56">
        <v>0.72299999999999998</v>
      </c>
      <c r="E22" s="56">
        <v>0.93500000000000005</v>
      </c>
      <c r="F22" s="56">
        <v>0.96400000000000008</v>
      </c>
      <c r="G22" s="56">
        <v>0.79</v>
      </c>
      <c r="H22" s="56">
        <v>0.9</v>
      </c>
      <c r="I22" s="57">
        <v>0.77900000000000003</v>
      </c>
      <c r="J22" s="57">
        <v>0.69299999999999995</v>
      </c>
      <c r="K22" s="58">
        <v>0.56600000000000006</v>
      </c>
      <c r="L22" s="58">
        <v>0.62</v>
      </c>
      <c r="M22" s="58">
        <v>0.42</v>
      </c>
    </row>
    <row r="23" spans="1:13" x14ac:dyDescent="0.35">
      <c r="A23" s="54" t="s">
        <v>111</v>
      </c>
      <c r="B23" s="55">
        <v>0.90099999999999991</v>
      </c>
      <c r="C23" s="56">
        <v>0.86199999999999999</v>
      </c>
      <c r="D23" s="56">
        <v>0.81200000000000006</v>
      </c>
      <c r="E23" s="56">
        <v>0.93200000000000005</v>
      </c>
      <c r="F23" s="56">
        <v>0.96</v>
      </c>
      <c r="G23" s="56">
        <v>0.82</v>
      </c>
      <c r="H23" s="56">
        <v>0.89</v>
      </c>
      <c r="I23" s="57">
        <v>0.83200000000000007</v>
      </c>
      <c r="J23" s="57">
        <v>0.78</v>
      </c>
      <c r="K23" s="58">
        <v>0.73099999999999998</v>
      </c>
      <c r="L23" s="58">
        <v>0.68</v>
      </c>
      <c r="M23" s="58">
        <v>0.62</v>
      </c>
    </row>
    <row r="24" spans="1:13" x14ac:dyDescent="0.35">
      <c r="A24" s="54" t="s">
        <v>112</v>
      </c>
      <c r="B24" s="55">
        <v>0.81</v>
      </c>
      <c r="C24" s="56">
        <v>0.70099999999999996</v>
      </c>
      <c r="D24" s="56">
        <v>0.74299999999999999</v>
      </c>
      <c r="E24" s="56">
        <v>0.84400000000000008</v>
      </c>
      <c r="F24" s="56">
        <v>0.91900000000000004</v>
      </c>
      <c r="G24" s="56">
        <v>0.71</v>
      </c>
      <c r="H24" s="56">
        <v>0.746</v>
      </c>
      <c r="I24" s="57">
        <v>0.69599999999999995</v>
      </c>
      <c r="J24" s="57">
        <v>0.58099999999999996</v>
      </c>
      <c r="K24" s="58">
        <v>0.72499999999999998</v>
      </c>
      <c r="L24" s="58">
        <v>0.56000000000000005</v>
      </c>
      <c r="M24" s="58">
        <v>0.41</v>
      </c>
    </row>
    <row r="25" spans="1:13" x14ac:dyDescent="0.35">
      <c r="A25" s="54" t="s">
        <v>113</v>
      </c>
      <c r="B25" s="55">
        <v>0.83599999999999997</v>
      </c>
      <c r="C25" s="56">
        <v>0.73499999999999999</v>
      </c>
      <c r="D25" s="56">
        <v>0.69</v>
      </c>
      <c r="E25" s="56">
        <v>0.88500000000000001</v>
      </c>
      <c r="F25" s="56">
        <v>0.86900000000000011</v>
      </c>
      <c r="G25" s="56">
        <v>0.55000000000000004</v>
      </c>
      <c r="H25" s="56">
        <v>0.77500000000000002</v>
      </c>
      <c r="I25" s="57">
        <v>0.71099999999999997</v>
      </c>
      <c r="J25" s="57">
        <v>0.65599999999999992</v>
      </c>
      <c r="K25" s="58">
        <v>0.65</v>
      </c>
      <c r="L25" s="58">
        <v>0.49</v>
      </c>
      <c r="M25" s="58">
        <v>0.42</v>
      </c>
    </row>
    <row r="26" spans="1:13" x14ac:dyDescent="0.35">
      <c r="A26" s="54" t="s">
        <v>114</v>
      </c>
      <c r="B26" s="55">
        <v>0.88900000000000001</v>
      </c>
      <c r="C26" s="56">
        <v>0.879</v>
      </c>
      <c r="D26" s="56">
        <v>0.85</v>
      </c>
      <c r="E26" s="56">
        <v>0.90300000000000002</v>
      </c>
      <c r="F26" s="56">
        <v>0.93</v>
      </c>
      <c r="G26" s="56">
        <v>0.91</v>
      </c>
      <c r="H26" s="56">
        <v>0.87</v>
      </c>
      <c r="I26" s="57">
        <v>0.90300000000000002</v>
      </c>
      <c r="J26" s="57">
        <v>0.67099999999999993</v>
      </c>
      <c r="K26" s="58">
        <v>0.67</v>
      </c>
      <c r="L26" s="58">
        <v>0.71</v>
      </c>
      <c r="M26" s="58">
        <v>0.64</v>
      </c>
    </row>
    <row r="27" spans="1:13" x14ac:dyDescent="0.35">
      <c r="A27" s="54" t="s">
        <v>115</v>
      </c>
      <c r="B27" s="55">
        <v>0.89800000000000002</v>
      </c>
      <c r="C27" s="56">
        <v>0.80099999999999993</v>
      </c>
      <c r="D27" s="56">
        <v>0.85499999999999998</v>
      </c>
      <c r="E27" s="56">
        <v>0.92200000000000004</v>
      </c>
      <c r="F27" s="56">
        <v>0.94</v>
      </c>
      <c r="G27" s="56">
        <v>0.85</v>
      </c>
      <c r="H27" s="56">
        <v>0.88</v>
      </c>
      <c r="I27" s="57">
        <v>0.81700000000000006</v>
      </c>
      <c r="J27" s="57">
        <v>0.78099999999999992</v>
      </c>
      <c r="K27" s="58">
        <v>0.73</v>
      </c>
      <c r="L27" s="58">
        <v>0.76</v>
      </c>
      <c r="M27" s="58">
        <v>0.69</v>
      </c>
    </row>
    <row r="28" spans="1:13" x14ac:dyDescent="0.35">
      <c r="A28" s="54" t="s">
        <v>116</v>
      </c>
      <c r="B28" s="55">
        <v>0.85799999999999998</v>
      </c>
      <c r="C28" s="56">
        <v>0.84</v>
      </c>
      <c r="D28" s="56">
        <v>0.8</v>
      </c>
      <c r="E28" s="56">
        <v>0.88800000000000001</v>
      </c>
      <c r="F28" s="56">
        <v>0.89</v>
      </c>
      <c r="G28" s="56">
        <v>0.69</v>
      </c>
      <c r="H28" s="56">
        <v>0.82</v>
      </c>
      <c r="I28" s="57">
        <v>0.76400000000000001</v>
      </c>
      <c r="J28" s="57">
        <v>0.76</v>
      </c>
      <c r="K28" s="58">
        <v>0.67</v>
      </c>
      <c r="L28" s="58">
        <v>0.64</v>
      </c>
      <c r="M28" s="58">
        <v>0.68</v>
      </c>
    </row>
    <row r="29" spans="1:13" x14ac:dyDescent="0.35">
      <c r="A29" s="54" t="s">
        <v>117</v>
      </c>
      <c r="B29" s="55">
        <v>0.871</v>
      </c>
      <c r="C29" s="56">
        <v>0.74</v>
      </c>
      <c r="D29" s="56">
        <v>0.77</v>
      </c>
      <c r="E29" s="56">
        <v>0.92</v>
      </c>
      <c r="F29" s="56">
        <v>0.9</v>
      </c>
      <c r="G29" s="56">
        <v>0.7</v>
      </c>
      <c r="H29" s="56">
        <v>0.82</v>
      </c>
      <c r="I29" s="57">
        <v>0.79</v>
      </c>
      <c r="J29" s="57">
        <v>0.65799999999999992</v>
      </c>
      <c r="K29" s="58">
        <v>0.53</v>
      </c>
      <c r="L29" s="58">
        <v>0.61</v>
      </c>
      <c r="M29" s="58">
        <v>0.54</v>
      </c>
    </row>
    <row r="30" spans="1:13" x14ac:dyDescent="0.35">
      <c r="A30" s="54" t="s">
        <v>118</v>
      </c>
      <c r="B30" s="55">
        <v>0.81700000000000006</v>
      </c>
      <c r="C30" s="56">
        <v>0.68400000000000005</v>
      </c>
      <c r="D30" s="56">
        <v>0.80700000000000005</v>
      </c>
      <c r="E30" s="56">
        <v>0.86099999999999999</v>
      </c>
      <c r="F30" s="56">
        <v>0.91</v>
      </c>
      <c r="G30" s="56">
        <v>0.69</v>
      </c>
      <c r="H30" s="56">
        <v>0.82</v>
      </c>
      <c r="I30" s="57">
        <v>0.81499999999999995</v>
      </c>
      <c r="J30" s="57">
        <v>0.65900000000000003</v>
      </c>
      <c r="K30" s="58">
        <v>0.72599999999999998</v>
      </c>
      <c r="L30" s="58">
        <v>0.67</v>
      </c>
      <c r="M30" s="58">
        <v>0.47</v>
      </c>
    </row>
    <row r="31" spans="1:13" x14ac:dyDescent="0.35">
      <c r="A31" s="54" t="s">
        <v>119</v>
      </c>
      <c r="B31" s="55">
        <v>0.877</v>
      </c>
      <c r="C31" s="56">
        <v>0.79</v>
      </c>
      <c r="D31" s="56">
        <v>0.76</v>
      </c>
      <c r="E31" s="56">
        <v>0.8859999999999999</v>
      </c>
      <c r="F31" s="56">
        <v>0.95</v>
      </c>
      <c r="G31" s="56">
        <v>0.72</v>
      </c>
      <c r="H31" s="56">
        <v>0.85</v>
      </c>
      <c r="I31" s="57">
        <v>0.73299999999999998</v>
      </c>
      <c r="J31" s="57">
        <v>0.73</v>
      </c>
      <c r="K31" s="58">
        <v>0.68</v>
      </c>
      <c r="L31" s="58">
        <v>0.59</v>
      </c>
      <c r="M31" s="58">
        <v>0.46</v>
      </c>
    </row>
    <row r="32" spans="1:13" x14ac:dyDescent="0.35">
      <c r="A32" s="54" t="s">
        <v>120</v>
      </c>
      <c r="B32" s="55">
        <v>0.85199999999999998</v>
      </c>
      <c r="C32" s="56">
        <v>0.77800000000000002</v>
      </c>
      <c r="D32" s="56">
        <v>0.79299999999999993</v>
      </c>
      <c r="E32" s="56">
        <v>0.8909999999999999</v>
      </c>
      <c r="F32" s="56">
        <v>0.95900000000000007</v>
      </c>
      <c r="G32" s="56">
        <v>0.85</v>
      </c>
      <c r="H32" s="56">
        <v>0.84</v>
      </c>
      <c r="I32" s="57">
        <v>0.78700000000000003</v>
      </c>
      <c r="J32" s="57">
        <v>0.48499999999999999</v>
      </c>
      <c r="K32" s="58">
        <v>0.70299999999999996</v>
      </c>
      <c r="L32" s="58">
        <v>0.6</v>
      </c>
      <c r="M32" s="58">
        <v>0.44</v>
      </c>
    </row>
    <row r="33" spans="1:18" x14ac:dyDescent="0.35">
      <c r="A33" s="54" t="s">
        <v>121</v>
      </c>
      <c r="B33" s="55"/>
      <c r="C33" s="56"/>
      <c r="D33" s="56"/>
      <c r="E33" s="56"/>
      <c r="F33" s="56"/>
      <c r="G33" s="56"/>
      <c r="H33" s="56"/>
      <c r="I33" s="57"/>
      <c r="J33" s="57"/>
      <c r="K33" s="58"/>
      <c r="L33" s="58"/>
      <c r="M33" s="58"/>
      <c r="R33" s="59"/>
    </row>
    <row r="34" spans="1:18" x14ac:dyDescent="0.35">
      <c r="A34" s="54" t="s">
        <v>122</v>
      </c>
      <c r="B34" s="55">
        <v>0.86699999999999999</v>
      </c>
      <c r="C34" s="56">
        <v>0.80500000000000005</v>
      </c>
      <c r="D34" s="56">
        <v>0.80400000000000005</v>
      </c>
      <c r="E34" s="56">
        <v>0.91500000000000004</v>
      </c>
      <c r="F34" s="56">
        <v>0.92299999999999993</v>
      </c>
      <c r="G34" s="56">
        <v>0.82</v>
      </c>
      <c r="H34" s="56">
        <v>0.86699999999999999</v>
      </c>
      <c r="I34" s="57">
        <v>0.81599999999999995</v>
      </c>
      <c r="J34" s="57">
        <v>0.66200000000000003</v>
      </c>
      <c r="K34" s="58">
        <v>0.60699999999999998</v>
      </c>
      <c r="L34" s="58">
        <v>0.69400000000000006</v>
      </c>
      <c r="M34" s="58">
        <v>0.49</v>
      </c>
    </row>
    <row r="35" spans="1:18" x14ac:dyDescent="0.35">
      <c r="A35" s="54" t="s">
        <v>123</v>
      </c>
      <c r="B35" s="55">
        <v>0.8640000000000001</v>
      </c>
      <c r="C35" s="56">
        <v>0.83400000000000007</v>
      </c>
      <c r="D35" s="56">
        <v>0.80200000000000005</v>
      </c>
      <c r="E35" s="56">
        <v>0.89900000000000002</v>
      </c>
      <c r="F35" s="56">
        <v>0.95599999999999996</v>
      </c>
      <c r="G35" s="56">
        <v>0.85</v>
      </c>
      <c r="H35" s="56">
        <v>0.83499999999999996</v>
      </c>
      <c r="I35" s="57">
        <v>0.79500000000000004</v>
      </c>
      <c r="J35" s="57">
        <v>0.71</v>
      </c>
      <c r="K35" s="58">
        <v>0.66900000000000004</v>
      </c>
      <c r="L35" s="58">
        <v>0.67799999999999994</v>
      </c>
      <c r="M35" s="58">
        <v>0.53</v>
      </c>
    </row>
    <row r="36" spans="1:18" x14ac:dyDescent="0.35">
      <c r="A36" s="54" t="s">
        <v>124</v>
      </c>
      <c r="B36" s="55">
        <v>0.85099999999999998</v>
      </c>
      <c r="C36" s="56">
        <v>0.72</v>
      </c>
      <c r="D36" s="56">
        <v>0.74</v>
      </c>
      <c r="E36" s="56">
        <v>0.89700000000000002</v>
      </c>
      <c r="F36" s="56">
        <v>0.85</v>
      </c>
      <c r="G36" s="56">
        <v>0.65</v>
      </c>
      <c r="H36" s="56"/>
      <c r="I36" s="57">
        <v>0.69</v>
      </c>
      <c r="J36" s="57">
        <v>0.66</v>
      </c>
      <c r="K36" s="58">
        <v>0.73</v>
      </c>
      <c r="L36" s="58">
        <v>0.54</v>
      </c>
      <c r="M36" s="58">
        <v>0.55000000000000004</v>
      </c>
    </row>
    <row r="37" spans="1:18" x14ac:dyDescent="0.35">
      <c r="A37" s="54" t="s">
        <v>125</v>
      </c>
      <c r="B37" s="55">
        <v>0.86199999999999999</v>
      </c>
      <c r="C37" s="56">
        <v>0.754</v>
      </c>
      <c r="D37" s="56">
        <v>0.76300000000000001</v>
      </c>
      <c r="E37" s="56">
        <v>0.89500000000000002</v>
      </c>
      <c r="F37" s="56">
        <v>0.94200000000000006</v>
      </c>
      <c r="G37" s="56">
        <v>0.76</v>
      </c>
      <c r="H37" s="56">
        <v>0.82200000000000006</v>
      </c>
      <c r="I37" s="57">
        <v>0.76800000000000002</v>
      </c>
      <c r="J37" s="57">
        <v>0.68200000000000005</v>
      </c>
      <c r="K37" s="58">
        <v>0.71</v>
      </c>
      <c r="L37" s="58">
        <v>0.58899999999999997</v>
      </c>
      <c r="M37" s="58">
        <v>0.61</v>
      </c>
    </row>
    <row r="38" spans="1:18" x14ac:dyDescent="0.35">
      <c r="A38" s="54" t="s">
        <v>126</v>
      </c>
      <c r="B38" s="55"/>
      <c r="C38" s="56"/>
      <c r="D38" s="56"/>
      <c r="E38" s="56"/>
      <c r="F38" s="56"/>
      <c r="G38" s="56"/>
      <c r="H38" s="56"/>
      <c r="I38" s="57"/>
      <c r="J38" s="57"/>
      <c r="K38" s="58"/>
      <c r="L38" s="58"/>
      <c r="M38" s="58"/>
    </row>
    <row r="39" spans="1:18" x14ac:dyDescent="0.35">
      <c r="A39" s="54" t="s">
        <v>127</v>
      </c>
      <c r="B39" s="55">
        <v>0.81299999999999994</v>
      </c>
      <c r="C39" s="56">
        <v>0.74</v>
      </c>
      <c r="D39" s="56">
        <v>0.78700000000000003</v>
      </c>
      <c r="E39" s="56">
        <v>0.82499999999999996</v>
      </c>
      <c r="F39" s="56">
        <v>0.89</v>
      </c>
      <c r="G39" s="56">
        <v>0.69</v>
      </c>
      <c r="H39" s="56">
        <v>0.79700000000000004</v>
      </c>
      <c r="I39" s="57">
        <v>0.80700000000000005</v>
      </c>
      <c r="J39" s="57">
        <v>0.67500000000000004</v>
      </c>
      <c r="K39" s="58">
        <v>0.65</v>
      </c>
      <c r="L39" s="58">
        <v>0.58599999999999997</v>
      </c>
      <c r="M39" s="58">
        <v>0.48</v>
      </c>
    </row>
    <row r="40" spans="1:18" x14ac:dyDescent="0.35">
      <c r="A40" s="54" t="s">
        <v>128</v>
      </c>
      <c r="B40" s="55">
        <v>0.87</v>
      </c>
      <c r="C40" s="56">
        <v>0.77</v>
      </c>
      <c r="D40" s="56">
        <v>0.76</v>
      </c>
      <c r="E40" s="56">
        <v>0.91099999999999992</v>
      </c>
      <c r="F40" s="56">
        <v>0.94200000000000006</v>
      </c>
      <c r="G40" s="56">
        <v>0.78</v>
      </c>
      <c r="H40" s="56">
        <v>0.81099999999999994</v>
      </c>
      <c r="I40" s="57">
        <v>0.80099999999999993</v>
      </c>
      <c r="J40" s="57">
        <v>0.73599999999999999</v>
      </c>
      <c r="K40" s="58">
        <v>0.67500000000000004</v>
      </c>
      <c r="L40" s="58">
        <v>0.69</v>
      </c>
      <c r="M40" s="58">
        <v>0.49</v>
      </c>
    </row>
    <row r="41" spans="1:18" x14ac:dyDescent="0.35">
      <c r="A41" s="54" t="s">
        <v>129</v>
      </c>
      <c r="B41" s="55">
        <v>0.83299999999999996</v>
      </c>
      <c r="C41" s="56">
        <v>0.8</v>
      </c>
      <c r="D41" s="56">
        <v>0.76900000000000002</v>
      </c>
      <c r="E41" s="56">
        <v>0.872</v>
      </c>
      <c r="F41" s="56">
        <v>0.93</v>
      </c>
      <c r="G41" s="56">
        <v>0.69</v>
      </c>
      <c r="H41" s="56">
        <v>0.78</v>
      </c>
      <c r="I41" s="57">
        <v>0.75700000000000001</v>
      </c>
      <c r="J41" s="57">
        <v>0.66</v>
      </c>
      <c r="K41" s="58">
        <v>0.67</v>
      </c>
      <c r="L41" s="58">
        <v>0.64</v>
      </c>
      <c r="M41" s="58">
        <v>0.52</v>
      </c>
    </row>
    <row r="42" spans="1:18" x14ac:dyDescent="0.35">
      <c r="A42" s="54" t="s">
        <v>130</v>
      </c>
      <c r="B42" s="55">
        <v>0.83799999999999997</v>
      </c>
      <c r="C42" s="56">
        <v>0.79799999999999993</v>
      </c>
      <c r="D42" s="56">
        <v>0.80099999999999993</v>
      </c>
      <c r="E42" s="56">
        <v>0.86900000000000011</v>
      </c>
      <c r="F42" s="56">
        <v>0.94</v>
      </c>
      <c r="G42" s="56">
        <v>0.77</v>
      </c>
      <c r="H42" s="56"/>
      <c r="I42" s="57">
        <v>0.76400000000000001</v>
      </c>
      <c r="J42" s="57">
        <v>0.57899999999999996</v>
      </c>
      <c r="K42" s="58">
        <v>0.78</v>
      </c>
      <c r="L42" s="58">
        <v>0.63</v>
      </c>
      <c r="M42" s="58">
        <v>0.42</v>
      </c>
    </row>
    <row r="43" spans="1:18" x14ac:dyDescent="0.35">
      <c r="A43" s="54" t="s">
        <v>131</v>
      </c>
      <c r="B43" s="55">
        <v>0.82099999999999995</v>
      </c>
      <c r="C43" s="56">
        <v>0.76</v>
      </c>
      <c r="D43" s="56">
        <v>0.69</v>
      </c>
      <c r="E43" s="56">
        <v>0.89500000000000002</v>
      </c>
      <c r="F43" s="56">
        <v>0.86</v>
      </c>
      <c r="G43" s="56">
        <v>0.46</v>
      </c>
      <c r="H43" s="56">
        <v>0.73</v>
      </c>
      <c r="I43" s="57">
        <v>0.6</v>
      </c>
      <c r="J43" s="57">
        <v>0.63</v>
      </c>
      <c r="K43" s="58">
        <v>0.75</v>
      </c>
      <c r="L43" s="58">
        <v>0.45</v>
      </c>
      <c r="M43" s="58">
        <v>0.41</v>
      </c>
    </row>
    <row r="44" spans="1:18" x14ac:dyDescent="0.35">
      <c r="A44" s="54" t="s">
        <v>132</v>
      </c>
      <c r="B44" s="55">
        <v>0.90400000000000003</v>
      </c>
      <c r="C44" s="56">
        <v>0.85699999999999998</v>
      </c>
      <c r="D44" s="56">
        <v>0.82099999999999995</v>
      </c>
      <c r="E44" s="56">
        <v>0.93500000000000005</v>
      </c>
      <c r="F44" s="56">
        <v>0.96</v>
      </c>
      <c r="G44" s="56">
        <v>0.89</v>
      </c>
      <c r="H44" s="56"/>
      <c r="I44" s="57">
        <v>0.83599999999999997</v>
      </c>
      <c r="J44" s="57">
        <v>0.79</v>
      </c>
      <c r="K44" s="58">
        <v>0.68</v>
      </c>
      <c r="L44" s="58">
        <v>0.74</v>
      </c>
      <c r="M44" s="58">
        <v>0.6</v>
      </c>
    </row>
    <row r="45" spans="1:18" x14ac:dyDescent="0.35">
      <c r="A45" s="54" t="s">
        <v>133</v>
      </c>
      <c r="B45" s="55">
        <v>0.89700000000000002</v>
      </c>
      <c r="C45" s="56">
        <v>0.85599999999999998</v>
      </c>
      <c r="D45" s="56">
        <v>0.88</v>
      </c>
      <c r="E45" s="56">
        <v>0.93799999999999994</v>
      </c>
      <c r="F45" s="56">
        <v>0.96599999999999997</v>
      </c>
      <c r="G45" s="56">
        <v>0.88</v>
      </c>
      <c r="H45" s="56">
        <v>0.90599999999999992</v>
      </c>
      <c r="I45" s="57">
        <v>0.8640000000000001</v>
      </c>
      <c r="J45" s="57">
        <v>0.79099999999999993</v>
      </c>
      <c r="K45" s="58">
        <v>0.80099999999999993</v>
      </c>
      <c r="L45" s="58">
        <v>0.748</v>
      </c>
      <c r="M45" s="58">
        <v>0.62</v>
      </c>
    </row>
    <row r="46" spans="1:18" x14ac:dyDescent="0.35">
      <c r="A46" s="54" t="s">
        <v>134</v>
      </c>
      <c r="B46" s="55">
        <v>0.88200000000000001</v>
      </c>
      <c r="C46" s="56">
        <v>0.79</v>
      </c>
      <c r="D46" s="56">
        <v>0.81</v>
      </c>
      <c r="E46" s="56">
        <v>0.90599999999999992</v>
      </c>
      <c r="F46" s="56">
        <v>0.86</v>
      </c>
      <c r="G46" s="56">
        <v>0.78</v>
      </c>
      <c r="H46" s="56">
        <v>0.87</v>
      </c>
      <c r="I46" s="57">
        <v>0.77500000000000002</v>
      </c>
      <c r="J46" s="57">
        <v>0.73499999999999999</v>
      </c>
      <c r="K46" s="58">
        <v>0.76300000000000001</v>
      </c>
      <c r="L46" s="58">
        <v>0.69</v>
      </c>
      <c r="M46" s="60"/>
    </row>
    <row r="47" spans="1:18" x14ac:dyDescent="0.35">
      <c r="A47" s="54" t="s">
        <v>135</v>
      </c>
      <c r="B47" s="55">
        <v>0.82799999999999996</v>
      </c>
      <c r="C47" s="56">
        <v>0.73</v>
      </c>
      <c r="D47" s="56">
        <v>0.83</v>
      </c>
      <c r="E47" s="56">
        <v>0.83400000000000007</v>
      </c>
      <c r="F47" s="56">
        <v>0.78</v>
      </c>
      <c r="G47" s="56">
        <v>0.74</v>
      </c>
      <c r="H47" s="56">
        <v>0.8</v>
      </c>
      <c r="I47" s="57">
        <v>0.75</v>
      </c>
      <c r="J47" s="57">
        <v>0.7</v>
      </c>
      <c r="K47" s="58">
        <v>0.63</v>
      </c>
      <c r="L47" s="58">
        <v>0.57999999999999996</v>
      </c>
      <c r="M47" s="58">
        <v>0.5</v>
      </c>
    </row>
    <row r="48" spans="1:18" x14ac:dyDescent="0.35">
      <c r="A48" s="54" t="s">
        <v>136</v>
      </c>
      <c r="B48" s="55">
        <v>0.8909999999999999</v>
      </c>
      <c r="C48" s="56">
        <v>0.86099999999999999</v>
      </c>
      <c r="D48" s="56">
        <v>0.77900000000000003</v>
      </c>
      <c r="E48" s="56">
        <v>0.92799999999999994</v>
      </c>
      <c r="F48" s="56">
        <v>0.96400000000000008</v>
      </c>
      <c r="G48" s="56">
        <v>0.86</v>
      </c>
      <c r="H48" s="56">
        <v>0.91</v>
      </c>
      <c r="I48" s="57">
        <v>0.82400000000000007</v>
      </c>
      <c r="J48" s="57">
        <v>0.70200000000000007</v>
      </c>
      <c r="K48" s="58">
        <v>0.69200000000000006</v>
      </c>
      <c r="L48" s="58">
        <v>0.67</v>
      </c>
      <c r="M48" s="58">
        <v>0.6</v>
      </c>
    </row>
    <row r="49" spans="1:13" x14ac:dyDescent="0.35">
      <c r="A49" s="54" t="s">
        <v>137</v>
      </c>
      <c r="B49" s="55">
        <v>0.83599999999999997</v>
      </c>
      <c r="C49" s="56">
        <v>0.82099999999999995</v>
      </c>
      <c r="D49" s="56">
        <v>0.79</v>
      </c>
      <c r="E49" s="56">
        <v>0.84699999999999998</v>
      </c>
      <c r="F49" s="56">
        <v>0.90700000000000003</v>
      </c>
      <c r="G49" s="56">
        <v>0.68</v>
      </c>
      <c r="H49" s="56">
        <v>0.84699999999999998</v>
      </c>
      <c r="I49" s="57">
        <v>0.76500000000000001</v>
      </c>
      <c r="J49" s="57">
        <v>0.66400000000000003</v>
      </c>
      <c r="K49" s="58">
        <v>0.70499999999999996</v>
      </c>
      <c r="L49" s="58">
        <v>0.61799999999999999</v>
      </c>
      <c r="M49" s="58">
        <v>0.54</v>
      </c>
    </row>
    <row r="50" spans="1:13" x14ac:dyDescent="0.35">
      <c r="A50" s="54" t="s">
        <v>138</v>
      </c>
      <c r="B50" s="55">
        <v>0.91200000000000003</v>
      </c>
      <c r="C50" s="56">
        <v>0.87</v>
      </c>
      <c r="D50" s="56">
        <v>0.86</v>
      </c>
      <c r="E50" s="56">
        <v>0.91500000000000004</v>
      </c>
      <c r="F50" s="56">
        <v>0.97499999999999998</v>
      </c>
      <c r="G50" s="56">
        <v>0.9</v>
      </c>
      <c r="H50" s="56">
        <v>0.89</v>
      </c>
      <c r="I50" s="57">
        <v>0.85299999999999998</v>
      </c>
      <c r="J50" s="57">
        <v>0.83</v>
      </c>
      <c r="K50" s="58">
        <v>0.81</v>
      </c>
      <c r="L50" s="58">
        <v>0.79</v>
      </c>
      <c r="M50" s="58">
        <v>0.65</v>
      </c>
    </row>
    <row r="51" spans="1:13" x14ac:dyDescent="0.35">
      <c r="A51" s="54" t="s">
        <v>139</v>
      </c>
      <c r="B51" s="55">
        <v>0.90300000000000002</v>
      </c>
      <c r="C51" s="56">
        <v>0.70900000000000007</v>
      </c>
      <c r="D51" s="56">
        <v>0.82400000000000007</v>
      </c>
      <c r="E51" s="56">
        <v>0.94200000000000006</v>
      </c>
      <c r="F51" s="56">
        <v>0.92</v>
      </c>
      <c r="G51" s="56">
        <v>0.8</v>
      </c>
      <c r="H51" s="56">
        <v>0.87</v>
      </c>
      <c r="I51" s="57">
        <v>0.81400000000000006</v>
      </c>
      <c r="J51" s="57">
        <v>0.72799999999999998</v>
      </c>
      <c r="K51" s="58">
        <v>0.76</v>
      </c>
      <c r="L51" s="58">
        <v>0.68</v>
      </c>
      <c r="M51" s="58">
        <v>0.59</v>
      </c>
    </row>
    <row r="52" spans="1:13" x14ac:dyDescent="0.35">
      <c r="A52" s="61" t="s">
        <v>140</v>
      </c>
      <c r="B52" s="62">
        <v>0.81799999999999995</v>
      </c>
      <c r="C52" s="63">
        <v>0.8</v>
      </c>
      <c r="D52" s="63">
        <v>0.76</v>
      </c>
      <c r="E52" s="63">
        <v>0.84099999999999997</v>
      </c>
      <c r="F52" s="63">
        <v>0.97499999999999998</v>
      </c>
      <c r="G52" s="63">
        <v>0.49</v>
      </c>
      <c r="H52" s="63">
        <v>0.78</v>
      </c>
      <c r="I52" s="64">
        <v>0.68</v>
      </c>
      <c r="J52" s="64">
        <v>0.63</v>
      </c>
      <c r="K52" s="65">
        <v>0.63</v>
      </c>
      <c r="L52" s="65">
        <v>0.56999999999999995</v>
      </c>
      <c r="M52" s="65">
        <v>0.51</v>
      </c>
    </row>
    <row r="53" spans="1:13" s="47" customFormat="1" x14ac:dyDescent="0.35">
      <c r="A53" s="66" t="s">
        <v>58</v>
      </c>
      <c r="B53" s="67">
        <v>0.86599999999999999</v>
      </c>
      <c r="C53" s="68">
        <v>0.81100000000000005</v>
      </c>
      <c r="D53" s="68">
        <v>0.82799999999999996</v>
      </c>
      <c r="E53" s="68">
        <v>0.89900000000000002</v>
      </c>
      <c r="F53" s="69">
        <v>0.93700000000000006</v>
      </c>
      <c r="G53" s="68">
        <v>0.72499999999999998</v>
      </c>
      <c r="H53" s="68">
        <v>0.85</v>
      </c>
      <c r="I53" s="70">
        <v>0.81399999999999995</v>
      </c>
      <c r="J53" s="70">
        <v>0.71299999999999997</v>
      </c>
      <c r="K53" s="60">
        <v>0.72099999999999997</v>
      </c>
      <c r="L53" s="70">
        <v>0.68400000000000005</v>
      </c>
      <c r="M53" s="70">
        <v>0.56299999999999994</v>
      </c>
    </row>
    <row r="54" spans="1:13" x14ac:dyDescent="0.35">
      <c r="A54" s="66"/>
      <c r="B54" s="71"/>
      <c r="C54" s="71"/>
      <c r="D54" s="71"/>
      <c r="E54" s="71"/>
      <c r="F54" s="71"/>
      <c r="G54" s="71"/>
      <c r="H54" s="71"/>
      <c r="I54" s="71"/>
      <c r="J54" s="71"/>
      <c r="K54" s="71"/>
      <c r="L54" s="71"/>
      <c r="M54" s="71"/>
    </row>
    <row r="55" spans="1:13" ht="91.5" x14ac:dyDescent="0.35">
      <c r="A55" s="66" t="s">
        <v>142</v>
      </c>
      <c r="B55" s="72" t="s">
        <v>162</v>
      </c>
      <c r="C55" s="72"/>
      <c r="D55" s="72"/>
      <c r="E55" s="72"/>
      <c r="F55" s="72"/>
      <c r="G55" s="72"/>
      <c r="H55" s="72"/>
      <c r="I55" s="72"/>
      <c r="J55" s="72"/>
      <c r="K55" s="72"/>
      <c r="L55" s="72"/>
      <c r="M55" s="72"/>
    </row>
  </sheetData>
  <pageMargins left="0.25" right="0.25" top="0.75" bottom="0.75" header="0.3" footer="0.3"/>
  <pageSetup scale="59" orientation="landscape" horizontalDpi="4294967292" verticalDpi="4294967292"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8E177-217B-4FFB-A61C-84FFDCCCC3F4}">
  <dimension ref="A1:K54"/>
  <sheetViews>
    <sheetView workbookViewId="0">
      <pane ySplit="3" topLeftCell="A4" activePane="bottomLeft" state="frozen"/>
      <selection pane="bottomLeft" activeCell="A4" sqref="A4:XFD4"/>
    </sheetView>
  </sheetViews>
  <sheetFormatPr defaultColWidth="8.6640625" defaultRowHeight="14.5" x14ac:dyDescent="0.35"/>
  <cols>
    <col min="1" max="1" width="20.6640625" style="25" customWidth="1"/>
    <col min="2" max="2" width="11.5" style="74" bestFit="1" customWidth="1"/>
    <col min="3" max="3" width="17.5" style="74" bestFit="1" customWidth="1"/>
    <col min="4" max="4" width="11.5" style="74" bestFit="1" customWidth="1"/>
    <col min="5" max="5" width="17.5" style="74" bestFit="1" customWidth="1"/>
    <col min="6" max="6" width="11.5" style="74" bestFit="1" customWidth="1"/>
    <col min="7" max="7" width="17.5" style="74" bestFit="1" customWidth="1"/>
    <col min="8" max="8" width="11.5" style="74" bestFit="1" customWidth="1"/>
    <col min="9" max="9" width="17.5" style="74" bestFit="1" customWidth="1"/>
    <col min="10" max="10" width="11.5" style="74" bestFit="1" customWidth="1"/>
    <col min="11" max="11" width="17.5" style="74" bestFit="1" customWidth="1"/>
    <col min="12" max="16384" width="8.6640625" style="25"/>
  </cols>
  <sheetData>
    <row r="1" spans="1:11" ht="15" thickBot="1" x14ac:dyDescent="0.4">
      <c r="A1" s="73" t="s">
        <v>154</v>
      </c>
    </row>
    <row r="2" spans="1:11" ht="15.75" customHeight="1" x14ac:dyDescent="0.35">
      <c r="B2" s="112" t="s">
        <v>143</v>
      </c>
      <c r="C2" s="113"/>
      <c r="D2" s="114" t="s">
        <v>144</v>
      </c>
      <c r="E2" s="115"/>
      <c r="F2" s="116" t="s">
        <v>145</v>
      </c>
      <c r="G2" s="117"/>
      <c r="H2" s="118" t="s">
        <v>146</v>
      </c>
      <c r="I2" s="119"/>
      <c r="J2" s="120" t="s">
        <v>147</v>
      </c>
      <c r="K2" s="121"/>
    </row>
    <row r="3" spans="1:11" x14ac:dyDescent="0.35">
      <c r="A3" s="75" t="s">
        <v>0</v>
      </c>
      <c r="B3" s="98" t="s">
        <v>148</v>
      </c>
      <c r="C3" s="99" t="s">
        <v>149</v>
      </c>
      <c r="D3" s="100" t="s">
        <v>148</v>
      </c>
      <c r="E3" s="101" t="s">
        <v>149</v>
      </c>
      <c r="F3" s="102" t="s">
        <v>148</v>
      </c>
      <c r="G3" s="103" t="s">
        <v>149</v>
      </c>
      <c r="H3" s="104" t="s">
        <v>148</v>
      </c>
      <c r="I3" s="105" t="s">
        <v>149</v>
      </c>
      <c r="J3" s="106" t="s">
        <v>148</v>
      </c>
      <c r="K3" s="107" t="s">
        <v>149</v>
      </c>
    </row>
    <row r="4" spans="1:11" x14ac:dyDescent="0.35">
      <c r="A4" s="76" t="s">
        <v>11</v>
      </c>
      <c r="B4" s="77">
        <v>13</v>
      </c>
      <c r="C4" s="78">
        <v>932</v>
      </c>
      <c r="D4" s="79">
        <v>7</v>
      </c>
      <c r="E4" s="80">
        <v>670</v>
      </c>
      <c r="F4" s="81">
        <v>3</v>
      </c>
      <c r="G4" s="82">
        <v>153</v>
      </c>
      <c r="H4" s="83">
        <v>2</v>
      </c>
      <c r="I4" s="84">
        <v>96</v>
      </c>
      <c r="J4" s="85">
        <v>1</v>
      </c>
      <c r="K4" s="86">
        <v>13</v>
      </c>
    </row>
    <row r="5" spans="1:11" x14ac:dyDescent="0.35">
      <c r="A5" s="76" t="s">
        <v>12</v>
      </c>
      <c r="B5" s="77">
        <v>23</v>
      </c>
      <c r="C5" s="78">
        <v>846</v>
      </c>
      <c r="D5" s="79">
        <v>4</v>
      </c>
      <c r="E5" s="80">
        <v>212</v>
      </c>
      <c r="F5" s="81">
        <v>2</v>
      </c>
      <c r="G5" s="82">
        <v>156</v>
      </c>
      <c r="H5" s="83">
        <v>2</v>
      </c>
      <c r="I5" s="84">
        <v>67</v>
      </c>
      <c r="J5" s="85">
        <v>15</v>
      </c>
      <c r="K5" s="86">
        <v>411</v>
      </c>
    </row>
    <row r="6" spans="1:11" x14ac:dyDescent="0.35">
      <c r="A6" s="76" t="s">
        <v>13</v>
      </c>
      <c r="B6" s="77">
        <v>105</v>
      </c>
      <c r="C6" s="78">
        <v>10319</v>
      </c>
      <c r="D6" s="79">
        <v>69</v>
      </c>
      <c r="E6" s="80">
        <v>7711</v>
      </c>
      <c r="F6" s="81">
        <v>15</v>
      </c>
      <c r="G6" s="82">
        <v>1733</v>
      </c>
      <c r="H6" s="83">
        <v>15</v>
      </c>
      <c r="I6" s="84">
        <v>737</v>
      </c>
      <c r="J6" s="85">
        <v>6</v>
      </c>
      <c r="K6" s="86">
        <v>138</v>
      </c>
    </row>
    <row r="7" spans="1:11" x14ac:dyDescent="0.35">
      <c r="A7" s="76" t="s">
        <v>14</v>
      </c>
      <c r="B7" s="77">
        <v>5</v>
      </c>
      <c r="C7" s="78">
        <v>359</v>
      </c>
      <c r="D7" s="79">
        <v>3</v>
      </c>
      <c r="E7" s="80">
        <v>296</v>
      </c>
      <c r="F7" s="81">
        <v>1</v>
      </c>
      <c r="G7" s="82">
        <v>48</v>
      </c>
      <c r="H7" s="83">
        <v>0</v>
      </c>
      <c r="I7" s="84">
        <v>0</v>
      </c>
      <c r="J7" s="85">
        <v>1</v>
      </c>
      <c r="K7" s="86">
        <v>15</v>
      </c>
    </row>
    <row r="8" spans="1:11" x14ac:dyDescent="0.35">
      <c r="A8" s="76" t="s">
        <v>15</v>
      </c>
      <c r="B8" s="77">
        <v>264</v>
      </c>
      <c r="C8" s="78">
        <v>26490</v>
      </c>
      <c r="D8" s="79">
        <v>143</v>
      </c>
      <c r="E8" s="80">
        <v>14213</v>
      </c>
      <c r="F8" s="81">
        <v>100</v>
      </c>
      <c r="G8" s="82">
        <v>11009</v>
      </c>
      <c r="H8" s="83">
        <v>12</v>
      </c>
      <c r="I8" s="84">
        <v>1002</v>
      </c>
      <c r="J8" s="85">
        <v>9</v>
      </c>
      <c r="K8" s="86">
        <v>266</v>
      </c>
    </row>
    <row r="9" spans="1:11" x14ac:dyDescent="0.35">
      <c r="A9" s="76" t="s">
        <v>16</v>
      </c>
      <c r="B9" s="77">
        <v>66</v>
      </c>
      <c r="C9" s="78">
        <v>5108</v>
      </c>
      <c r="D9" s="79">
        <v>41</v>
      </c>
      <c r="E9" s="80">
        <v>3826</v>
      </c>
      <c r="F9" s="81">
        <v>15</v>
      </c>
      <c r="G9" s="82">
        <v>972</v>
      </c>
      <c r="H9" s="83">
        <v>5</v>
      </c>
      <c r="I9" s="84">
        <v>177</v>
      </c>
      <c r="J9" s="85">
        <v>5</v>
      </c>
      <c r="K9" s="86">
        <v>133</v>
      </c>
    </row>
    <row r="10" spans="1:11" x14ac:dyDescent="0.35">
      <c r="A10" s="76" t="s">
        <v>17</v>
      </c>
      <c r="B10" s="77">
        <v>6</v>
      </c>
      <c r="C10" s="78">
        <v>421</v>
      </c>
      <c r="D10" s="79">
        <v>6</v>
      </c>
      <c r="E10" s="80">
        <v>421</v>
      </c>
      <c r="F10" s="81">
        <v>0</v>
      </c>
      <c r="G10" s="82">
        <v>0</v>
      </c>
      <c r="H10" s="83">
        <v>0</v>
      </c>
      <c r="I10" s="84">
        <v>0</v>
      </c>
      <c r="J10" s="85">
        <v>0</v>
      </c>
      <c r="K10" s="86">
        <v>0</v>
      </c>
    </row>
    <row r="11" spans="1:11" x14ac:dyDescent="0.35">
      <c r="A11" s="76" t="s">
        <v>18</v>
      </c>
      <c r="B11" s="77">
        <v>6</v>
      </c>
      <c r="C11" s="78">
        <v>164</v>
      </c>
      <c r="D11" s="79">
        <v>1</v>
      </c>
      <c r="E11" s="80">
        <v>20</v>
      </c>
      <c r="F11" s="81">
        <v>4</v>
      </c>
      <c r="G11" s="82">
        <v>139</v>
      </c>
      <c r="H11" s="83">
        <v>1</v>
      </c>
      <c r="I11" s="84">
        <v>5</v>
      </c>
      <c r="J11" s="85">
        <v>0</v>
      </c>
      <c r="K11" s="86">
        <v>0</v>
      </c>
    </row>
    <row r="12" spans="1:11" x14ac:dyDescent="0.35">
      <c r="A12" s="76" t="s">
        <v>19</v>
      </c>
      <c r="B12" s="77">
        <v>11</v>
      </c>
      <c r="C12" s="78">
        <v>570</v>
      </c>
      <c r="D12" s="79">
        <v>11</v>
      </c>
      <c r="E12" s="80">
        <v>570</v>
      </c>
      <c r="F12" s="81">
        <v>0</v>
      </c>
      <c r="G12" s="82">
        <v>0</v>
      </c>
      <c r="H12" s="83">
        <v>0</v>
      </c>
      <c r="I12" s="84">
        <v>0</v>
      </c>
      <c r="J12" s="85">
        <v>0</v>
      </c>
      <c r="K12" s="86">
        <v>0</v>
      </c>
    </row>
    <row r="13" spans="1:11" x14ac:dyDescent="0.35">
      <c r="A13" s="76" t="s">
        <v>20</v>
      </c>
      <c r="B13" s="77">
        <v>121</v>
      </c>
      <c r="C13" s="78">
        <v>9221</v>
      </c>
      <c r="D13" s="79">
        <v>51</v>
      </c>
      <c r="E13" s="80">
        <v>3734</v>
      </c>
      <c r="F13" s="81">
        <v>60</v>
      </c>
      <c r="G13" s="82">
        <v>4916</v>
      </c>
      <c r="H13" s="83">
        <v>4</v>
      </c>
      <c r="I13" s="84">
        <v>278</v>
      </c>
      <c r="J13" s="85">
        <v>6</v>
      </c>
      <c r="K13" s="86">
        <v>293</v>
      </c>
    </row>
    <row r="14" spans="1:11" x14ac:dyDescent="0.35">
      <c r="A14" s="76" t="s">
        <v>21</v>
      </c>
      <c r="B14" s="77">
        <v>30</v>
      </c>
      <c r="C14" s="78">
        <v>6364</v>
      </c>
      <c r="D14" s="79">
        <v>5</v>
      </c>
      <c r="E14" s="80">
        <v>1581</v>
      </c>
      <c r="F14" s="81">
        <v>21</v>
      </c>
      <c r="G14" s="82">
        <v>3403</v>
      </c>
      <c r="H14" s="83">
        <v>2</v>
      </c>
      <c r="I14" s="84">
        <v>14</v>
      </c>
      <c r="J14" s="85">
        <v>2</v>
      </c>
      <c r="K14" s="86">
        <v>1366</v>
      </c>
    </row>
    <row r="15" spans="1:11" x14ac:dyDescent="0.35">
      <c r="A15" s="76" t="s">
        <v>22</v>
      </c>
      <c r="B15" s="77">
        <v>2</v>
      </c>
      <c r="C15" s="78">
        <v>80</v>
      </c>
      <c r="D15" s="79">
        <v>1</v>
      </c>
      <c r="E15" s="80">
        <v>64</v>
      </c>
      <c r="F15" s="81">
        <v>0</v>
      </c>
      <c r="G15" s="82">
        <v>0</v>
      </c>
      <c r="H15" s="83">
        <v>1</v>
      </c>
      <c r="I15" s="84">
        <v>16</v>
      </c>
      <c r="J15" s="85">
        <v>0</v>
      </c>
      <c r="K15" s="86">
        <v>0</v>
      </c>
    </row>
    <row r="16" spans="1:11" x14ac:dyDescent="0.35">
      <c r="A16" s="76" t="s">
        <v>150</v>
      </c>
      <c r="B16" s="77">
        <v>39</v>
      </c>
      <c r="C16" s="78">
        <v>2137</v>
      </c>
      <c r="D16" s="79">
        <v>6</v>
      </c>
      <c r="E16" s="80">
        <v>573</v>
      </c>
      <c r="F16" s="81">
        <v>17</v>
      </c>
      <c r="G16" s="82">
        <v>920</v>
      </c>
      <c r="H16" s="83">
        <v>9</v>
      </c>
      <c r="I16" s="84">
        <v>388</v>
      </c>
      <c r="J16" s="85">
        <v>7</v>
      </c>
      <c r="K16" s="86">
        <v>256</v>
      </c>
    </row>
    <row r="17" spans="1:11" x14ac:dyDescent="0.35">
      <c r="A17" s="76" t="s">
        <v>61</v>
      </c>
      <c r="B17" s="77">
        <v>56</v>
      </c>
      <c r="C17" s="78">
        <v>3226</v>
      </c>
      <c r="D17" s="79">
        <v>45</v>
      </c>
      <c r="E17" s="80">
        <v>2870</v>
      </c>
      <c r="F17" s="81">
        <v>1</v>
      </c>
      <c r="G17" s="82">
        <v>72</v>
      </c>
      <c r="H17" s="83">
        <v>5</v>
      </c>
      <c r="I17" s="84">
        <v>176</v>
      </c>
      <c r="J17" s="85">
        <v>5</v>
      </c>
      <c r="K17" s="86">
        <v>108</v>
      </c>
    </row>
    <row r="18" spans="1:11" x14ac:dyDescent="0.35">
      <c r="A18" s="76" t="s">
        <v>24</v>
      </c>
      <c r="B18" s="77">
        <v>31</v>
      </c>
      <c r="C18" s="78">
        <v>2524</v>
      </c>
      <c r="D18" s="79">
        <v>19</v>
      </c>
      <c r="E18" s="80">
        <v>1357</v>
      </c>
      <c r="F18" s="81">
        <v>8</v>
      </c>
      <c r="G18" s="82">
        <v>787</v>
      </c>
      <c r="H18" s="83">
        <v>1</v>
      </c>
      <c r="I18" s="84">
        <v>45</v>
      </c>
      <c r="J18" s="85">
        <v>3</v>
      </c>
      <c r="K18" s="86">
        <v>335</v>
      </c>
    </row>
    <row r="19" spans="1:11" x14ac:dyDescent="0.35">
      <c r="A19" s="76" t="s">
        <v>25</v>
      </c>
      <c r="B19" s="77">
        <v>7</v>
      </c>
      <c r="C19" s="78">
        <v>424</v>
      </c>
      <c r="D19" s="79">
        <v>6</v>
      </c>
      <c r="E19" s="80">
        <v>333</v>
      </c>
      <c r="F19" s="81">
        <v>0</v>
      </c>
      <c r="G19" s="82">
        <v>0</v>
      </c>
      <c r="H19" s="83">
        <v>1</v>
      </c>
      <c r="I19" s="84">
        <v>91</v>
      </c>
      <c r="J19" s="85">
        <v>0</v>
      </c>
      <c r="K19" s="86">
        <v>0</v>
      </c>
    </row>
    <row r="20" spans="1:11" x14ac:dyDescent="0.35">
      <c r="A20" s="76" t="s">
        <v>26</v>
      </c>
      <c r="B20" s="77">
        <v>6</v>
      </c>
      <c r="C20" s="78">
        <v>330</v>
      </c>
      <c r="D20" s="79">
        <v>3</v>
      </c>
      <c r="E20" s="80">
        <v>281</v>
      </c>
      <c r="F20" s="81">
        <v>0</v>
      </c>
      <c r="G20" s="82">
        <v>0</v>
      </c>
      <c r="H20" s="83">
        <v>1</v>
      </c>
      <c r="I20" s="84">
        <v>21</v>
      </c>
      <c r="J20" s="85">
        <v>2</v>
      </c>
      <c r="K20" s="86">
        <v>28</v>
      </c>
    </row>
    <row r="21" spans="1:11" x14ac:dyDescent="0.35">
      <c r="A21" s="76" t="s">
        <v>151</v>
      </c>
      <c r="B21" s="77">
        <v>8</v>
      </c>
      <c r="C21" s="78">
        <v>410</v>
      </c>
      <c r="D21" s="79">
        <v>6</v>
      </c>
      <c r="E21" s="80">
        <v>361</v>
      </c>
      <c r="F21" s="81">
        <v>1</v>
      </c>
      <c r="G21" s="82">
        <v>43</v>
      </c>
      <c r="H21" s="83">
        <v>0</v>
      </c>
      <c r="I21" s="84">
        <v>0</v>
      </c>
      <c r="J21" s="85">
        <v>1</v>
      </c>
      <c r="K21" s="86">
        <v>6</v>
      </c>
    </row>
    <row r="22" spans="1:11" x14ac:dyDescent="0.35">
      <c r="A22" s="76" t="s">
        <v>28</v>
      </c>
      <c r="B22" s="77">
        <v>37</v>
      </c>
      <c r="C22" s="78">
        <v>2134</v>
      </c>
      <c r="D22" s="79">
        <v>26</v>
      </c>
      <c r="E22" s="80">
        <v>1386</v>
      </c>
      <c r="F22" s="81">
        <v>7</v>
      </c>
      <c r="G22" s="82">
        <v>566</v>
      </c>
      <c r="H22" s="83">
        <v>2</v>
      </c>
      <c r="I22" s="84">
        <v>47</v>
      </c>
      <c r="J22" s="85">
        <v>2</v>
      </c>
      <c r="K22" s="86">
        <v>135</v>
      </c>
    </row>
    <row r="23" spans="1:11" x14ac:dyDescent="0.35">
      <c r="A23" s="76" t="s">
        <v>29</v>
      </c>
      <c r="B23" s="77">
        <v>6</v>
      </c>
      <c r="C23" s="78">
        <v>235</v>
      </c>
      <c r="D23" s="79">
        <v>1</v>
      </c>
      <c r="E23" s="80">
        <v>122</v>
      </c>
      <c r="F23" s="81">
        <v>1</v>
      </c>
      <c r="G23" s="82">
        <v>29</v>
      </c>
      <c r="H23" s="83">
        <v>1</v>
      </c>
      <c r="I23" s="84">
        <v>13</v>
      </c>
      <c r="J23" s="85">
        <v>3</v>
      </c>
      <c r="K23" s="86">
        <v>71</v>
      </c>
    </row>
    <row r="24" spans="1:11" x14ac:dyDescent="0.35">
      <c r="A24" s="76" t="s">
        <v>30</v>
      </c>
      <c r="B24" s="77">
        <v>29</v>
      </c>
      <c r="C24" s="78">
        <v>2192</v>
      </c>
      <c r="D24" s="79">
        <v>16</v>
      </c>
      <c r="E24" s="80">
        <v>1224</v>
      </c>
      <c r="F24" s="81">
        <v>13</v>
      </c>
      <c r="G24" s="82">
        <v>968</v>
      </c>
      <c r="H24" s="83">
        <v>0</v>
      </c>
      <c r="I24" s="84">
        <v>0</v>
      </c>
      <c r="J24" s="85">
        <v>0</v>
      </c>
      <c r="K24" s="86">
        <v>0</v>
      </c>
    </row>
    <row r="25" spans="1:11" x14ac:dyDescent="0.35">
      <c r="A25" s="76" t="s">
        <v>31</v>
      </c>
      <c r="B25" s="77">
        <v>20</v>
      </c>
      <c r="C25" s="78">
        <v>1252</v>
      </c>
      <c r="D25" s="79">
        <v>10</v>
      </c>
      <c r="E25" s="80">
        <v>515</v>
      </c>
      <c r="F25" s="81">
        <v>9</v>
      </c>
      <c r="G25" s="82">
        <v>649</v>
      </c>
      <c r="H25" s="83">
        <v>1</v>
      </c>
      <c r="I25" s="84">
        <v>88</v>
      </c>
      <c r="J25" s="85">
        <v>0</v>
      </c>
      <c r="K25" s="86">
        <v>0</v>
      </c>
    </row>
    <row r="26" spans="1:11" x14ac:dyDescent="0.35">
      <c r="A26" s="76" t="s">
        <v>32</v>
      </c>
      <c r="B26" s="77">
        <v>177</v>
      </c>
      <c r="C26" s="78">
        <v>6201</v>
      </c>
      <c r="D26" s="79">
        <v>49</v>
      </c>
      <c r="E26" s="80">
        <v>1617</v>
      </c>
      <c r="F26" s="81">
        <v>79</v>
      </c>
      <c r="G26" s="82">
        <v>2834</v>
      </c>
      <c r="H26" s="83">
        <v>16</v>
      </c>
      <c r="I26" s="84">
        <v>546</v>
      </c>
      <c r="J26" s="85">
        <v>33</v>
      </c>
      <c r="K26" s="86">
        <v>1204</v>
      </c>
    </row>
    <row r="27" spans="1:11" x14ac:dyDescent="0.35">
      <c r="A27" s="76" t="s">
        <v>33</v>
      </c>
      <c r="B27" s="77">
        <v>67</v>
      </c>
      <c r="C27" s="78">
        <v>2614</v>
      </c>
      <c r="D27" s="79">
        <v>26</v>
      </c>
      <c r="E27" s="80">
        <v>1031</v>
      </c>
      <c r="F27" s="81">
        <v>25</v>
      </c>
      <c r="G27" s="82">
        <v>1020</v>
      </c>
      <c r="H27" s="83">
        <v>7</v>
      </c>
      <c r="I27" s="84">
        <v>182</v>
      </c>
      <c r="J27" s="85">
        <v>9</v>
      </c>
      <c r="K27" s="86">
        <v>381</v>
      </c>
    </row>
    <row r="28" spans="1:11" x14ac:dyDescent="0.35">
      <c r="A28" s="76" t="s">
        <v>34</v>
      </c>
      <c r="B28" s="77">
        <v>8</v>
      </c>
      <c r="C28" s="78">
        <v>79</v>
      </c>
      <c r="D28" s="79">
        <v>0</v>
      </c>
      <c r="E28" s="80">
        <v>0</v>
      </c>
      <c r="F28" s="81">
        <v>1</v>
      </c>
      <c r="G28" s="82">
        <v>6</v>
      </c>
      <c r="H28" s="83">
        <v>4</v>
      </c>
      <c r="I28" s="84">
        <v>29</v>
      </c>
      <c r="J28" s="85">
        <v>3</v>
      </c>
      <c r="K28" s="86">
        <v>44</v>
      </c>
    </row>
    <row r="29" spans="1:11" x14ac:dyDescent="0.35">
      <c r="A29" s="76" t="s">
        <v>35</v>
      </c>
      <c r="B29" s="77">
        <v>12</v>
      </c>
      <c r="C29" s="78">
        <v>605</v>
      </c>
      <c r="D29" s="79">
        <v>9</v>
      </c>
      <c r="E29" s="80">
        <v>556</v>
      </c>
      <c r="F29" s="81">
        <v>3</v>
      </c>
      <c r="G29" s="82">
        <v>49</v>
      </c>
      <c r="H29" s="83">
        <v>0</v>
      </c>
      <c r="I29" s="84">
        <v>0</v>
      </c>
      <c r="J29" s="85">
        <v>0</v>
      </c>
      <c r="K29" s="86">
        <v>0</v>
      </c>
    </row>
    <row r="30" spans="1:11" x14ac:dyDescent="0.35">
      <c r="A30" s="76" t="s">
        <v>36</v>
      </c>
      <c r="B30" s="77">
        <v>6</v>
      </c>
      <c r="C30" s="78">
        <v>139</v>
      </c>
      <c r="D30" s="79">
        <v>0</v>
      </c>
      <c r="E30" s="80">
        <v>0</v>
      </c>
      <c r="F30" s="81">
        <v>0</v>
      </c>
      <c r="G30" s="82">
        <v>0</v>
      </c>
      <c r="H30" s="83">
        <v>3</v>
      </c>
      <c r="I30" s="84">
        <v>93</v>
      </c>
      <c r="J30" s="85">
        <v>3</v>
      </c>
      <c r="K30" s="86">
        <v>46</v>
      </c>
    </row>
    <row r="31" spans="1:11" x14ac:dyDescent="0.35">
      <c r="A31" s="76" t="s">
        <v>37</v>
      </c>
      <c r="B31" s="77">
        <v>3</v>
      </c>
      <c r="C31" s="78">
        <v>496</v>
      </c>
      <c r="D31" s="79">
        <v>3</v>
      </c>
      <c r="E31" s="80">
        <v>496</v>
      </c>
      <c r="F31" s="81">
        <v>0</v>
      </c>
      <c r="G31" s="82">
        <v>0</v>
      </c>
      <c r="H31" s="83">
        <v>0</v>
      </c>
      <c r="I31" s="84">
        <v>0</v>
      </c>
      <c r="J31" s="85">
        <v>0</v>
      </c>
      <c r="K31" s="86">
        <v>0</v>
      </c>
    </row>
    <row r="32" spans="1:11" x14ac:dyDescent="0.35">
      <c r="A32" s="76" t="s">
        <v>38</v>
      </c>
      <c r="B32" s="77">
        <v>10</v>
      </c>
      <c r="C32" s="78">
        <v>754</v>
      </c>
      <c r="D32" s="79">
        <v>5</v>
      </c>
      <c r="E32" s="80">
        <v>91</v>
      </c>
      <c r="F32" s="81">
        <v>3</v>
      </c>
      <c r="G32" s="82">
        <v>637</v>
      </c>
      <c r="H32" s="83">
        <v>2</v>
      </c>
      <c r="I32" s="84">
        <v>26</v>
      </c>
      <c r="J32" s="85">
        <v>0</v>
      </c>
      <c r="K32" s="86">
        <v>0</v>
      </c>
    </row>
    <row r="33" spans="1:11" x14ac:dyDescent="0.35">
      <c r="A33" s="76" t="s">
        <v>39</v>
      </c>
      <c r="B33" s="77">
        <v>5</v>
      </c>
      <c r="C33" s="78">
        <v>186</v>
      </c>
      <c r="D33" s="79">
        <v>2</v>
      </c>
      <c r="E33" s="80">
        <v>93</v>
      </c>
      <c r="F33" s="81">
        <v>1</v>
      </c>
      <c r="G33" s="82">
        <v>53</v>
      </c>
      <c r="H33" s="83">
        <v>1</v>
      </c>
      <c r="I33" s="84">
        <v>22</v>
      </c>
      <c r="J33" s="85">
        <v>1</v>
      </c>
      <c r="K33" s="86">
        <v>18</v>
      </c>
    </row>
    <row r="34" spans="1:11" x14ac:dyDescent="0.35">
      <c r="A34" s="76" t="s">
        <v>40</v>
      </c>
      <c r="B34" s="77">
        <v>26</v>
      </c>
      <c r="C34" s="78">
        <v>2698</v>
      </c>
      <c r="D34" s="79">
        <v>10</v>
      </c>
      <c r="E34" s="80">
        <v>1189</v>
      </c>
      <c r="F34" s="81">
        <v>12</v>
      </c>
      <c r="G34" s="82">
        <v>935</v>
      </c>
      <c r="H34" s="83">
        <v>0</v>
      </c>
      <c r="I34" s="84">
        <v>0</v>
      </c>
      <c r="J34" s="85">
        <v>4</v>
      </c>
      <c r="K34" s="86">
        <v>574</v>
      </c>
    </row>
    <row r="35" spans="1:11" x14ac:dyDescent="0.35">
      <c r="A35" s="97" t="s">
        <v>152</v>
      </c>
      <c r="B35" s="77"/>
      <c r="C35" s="78"/>
      <c r="D35" s="79"/>
      <c r="E35" s="80"/>
      <c r="F35" s="81"/>
      <c r="G35" s="82"/>
      <c r="H35" s="83"/>
      <c r="I35" s="84"/>
      <c r="J35" s="85"/>
      <c r="K35" s="86"/>
    </row>
    <row r="36" spans="1:11" x14ac:dyDescent="0.35">
      <c r="A36" s="76" t="s">
        <v>41</v>
      </c>
      <c r="B36" s="77">
        <v>80</v>
      </c>
      <c r="C36" s="78">
        <v>4267</v>
      </c>
      <c r="D36" s="79">
        <v>74</v>
      </c>
      <c r="E36" s="80">
        <v>4045</v>
      </c>
      <c r="F36" s="81">
        <v>4</v>
      </c>
      <c r="G36" s="82">
        <v>185</v>
      </c>
      <c r="H36" s="83">
        <v>0</v>
      </c>
      <c r="I36" s="84">
        <v>0</v>
      </c>
      <c r="J36" s="85">
        <v>2</v>
      </c>
      <c r="K36" s="86">
        <v>37</v>
      </c>
    </row>
    <row r="37" spans="1:11" x14ac:dyDescent="0.35">
      <c r="A37" s="76" t="s">
        <v>42</v>
      </c>
      <c r="B37" s="77">
        <v>28</v>
      </c>
      <c r="C37" s="78">
        <v>1913</v>
      </c>
      <c r="D37" s="79">
        <v>17</v>
      </c>
      <c r="E37" s="80">
        <v>1595</v>
      </c>
      <c r="F37" s="81">
        <v>2</v>
      </c>
      <c r="G37" s="82">
        <v>43</v>
      </c>
      <c r="H37" s="83">
        <v>4</v>
      </c>
      <c r="I37" s="84">
        <v>104</v>
      </c>
      <c r="J37" s="85">
        <v>5</v>
      </c>
      <c r="K37" s="86">
        <v>171</v>
      </c>
    </row>
    <row r="38" spans="1:11" x14ac:dyDescent="0.35">
      <c r="A38" s="76" t="s">
        <v>43</v>
      </c>
      <c r="B38" s="77">
        <v>4</v>
      </c>
      <c r="C38" s="78">
        <v>186</v>
      </c>
      <c r="D38" s="79">
        <v>2</v>
      </c>
      <c r="E38" s="80">
        <v>146</v>
      </c>
      <c r="F38" s="81">
        <v>0</v>
      </c>
      <c r="G38" s="82">
        <v>0</v>
      </c>
      <c r="H38" s="83">
        <v>0</v>
      </c>
      <c r="I38" s="84">
        <v>0</v>
      </c>
      <c r="J38" s="85">
        <v>2</v>
      </c>
      <c r="K38" s="86">
        <v>40</v>
      </c>
    </row>
    <row r="39" spans="1:11" x14ac:dyDescent="0.35">
      <c r="A39" s="76" t="s">
        <v>44</v>
      </c>
      <c r="B39" s="77">
        <v>99</v>
      </c>
      <c r="C39" s="78">
        <v>7556</v>
      </c>
      <c r="D39" s="79">
        <v>76</v>
      </c>
      <c r="E39" s="80">
        <v>4376</v>
      </c>
      <c r="F39" s="81">
        <v>16</v>
      </c>
      <c r="G39" s="82">
        <v>2324</v>
      </c>
      <c r="H39" s="83">
        <v>6</v>
      </c>
      <c r="I39" s="84">
        <v>777</v>
      </c>
      <c r="J39" s="85">
        <v>1</v>
      </c>
      <c r="K39" s="86">
        <v>79</v>
      </c>
    </row>
    <row r="40" spans="1:11" x14ac:dyDescent="0.35">
      <c r="A40" s="97" t="s">
        <v>153</v>
      </c>
      <c r="B40" s="77"/>
      <c r="C40" s="78"/>
      <c r="D40" s="79"/>
      <c r="E40" s="80"/>
      <c r="F40" s="81"/>
      <c r="G40" s="82"/>
      <c r="H40" s="83"/>
      <c r="I40" s="84"/>
      <c r="J40" s="85"/>
      <c r="K40" s="86"/>
    </row>
    <row r="41" spans="1:11" x14ac:dyDescent="0.35">
      <c r="A41" s="76" t="s">
        <v>45</v>
      </c>
      <c r="B41" s="77">
        <v>42</v>
      </c>
      <c r="C41" s="78">
        <v>2106</v>
      </c>
      <c r="D41" s="79">
        <v>8</v>
      </c>
      <c r="E41" s="80">
        <v>565</v>
      </c>
      <c r="F41" s="81">
        <v>7</v>
      </c>
      <c r="G41" s="82">
        <v>369</v>
      </c>
      <c r="H41" s="83">
        <v>16</v>
      </c>
      <c r="I41" s="84">
        <v>613</v>
      </c>
      <c r="J41" s="85">
        <v>11</v>
      </c>
      <c r="K41" s="86">
        <v>559</v>
      </c>
    </row>
    <row r="42" spans="1:11" x14ac:dyDescent="0.35">
      <c r="A42" s="76" t="s">
        <v>46</v>
      </c>
      <c r="B42" s="77">
        <v>42</v>
      </c>
      <c r="C42" s="78">
        <v>4157</v>
      </c>
      <c r="D42" s="79">
        <v>30</v>
      </c>
      <c r="E42" s="80">
        <v>2636</v>
      </c>
      <c r="F42" s="81">
        <v>8</v>
      </c>
      <c r="G42" s="82">
        <v>914</v>
      </c>
      <c r="H42" s="83">
        <v>2</v>
      </c>
      <c r="I42" s="84">
        <v>562</v>
      </c>
      <c r="J42" s="85">
        <v>2</v>
      </c>
      <c r="K42" s="86">
        <v>45</v>
      </c>
    </row>
    <row r="43" spans="1:11" x14ac:dyDescent="0.35">
      <c r="A43" s="76" t="s">
        <v>47</v>
      </c>
      <c r="B43" s="77">
        <v>6</v>
      </c>
      <c r="C43" s="78">
        <v>488</v>
      </c>
      <c r="D43" s="79">
        <v>2</v>
      </c>
      <c r="E43" s="80">
        <v>142</v>
      </c>
      <c r="F43" s="81">
        <v>3</v>
      </c>
      <c r="G43" s="82">
        <v>327</v>
      </c>
      <c r="H43" s="83">
        <v>0</v>
      </c>
      <c r="I43" s="84">
        <v>0</v>
      </c>
      <c r="J43" s="85">
        <v>1</v>
      </c>
      <c r="K43" s="86">
        <v>19</v>
      </c>
    </row>
    <row r="44" spans="1:11" x14ac:dyDescent="0.35">
      <c r="A44" s="76" t="s">
        <v>48</v>
      </c>
      <c r="B44" s="77">
        <v>10</v>
      </c>
      <c r="C44" s="78">
        <v>1194</v>
      </c>
      <c r="D44" s="79">
        <v>4</v>
      </c>
      <c r="E44" s="80">
        <v>829</v>
      </c>
      <c r="F44" s="81">
        <v>2</v>
      </c>
      <c r="G44" s="82">
        <v>163</v>
      </c>
      <c r="H44" s="83">
        <v>2</v>
      </c>
      <c r="I44" s="84">
        <v>171</v>
      </c>
      <c r="J44" s="85">
        <v>2</v>
      </c>
      <c r="K44" s="86">
        <v>31</v>
      </c>
    </row>
    <row r="45" spans="1:11" x14ac:dyDescent="0.35">
      <c r="A45" s="76" t="s">
        <v>49</v>
      </c>
      <c r="B45" s="77">
        <v>8</v>
      </c>
      <c r="C45" s="78">
        <v>455</v>
      </c>
      <c r="D45" s="79">
        <v>2</v>
      </c>
      <c r="E45" s="80">
        <v>251</v>
      </c>
      <c r="F45" s="81">
        <v>0</v>
      </c>
      <c r="G45" s="82">
        <v>0</v>
      </c>
      <c r="H45" s="83">
        <v>0</v>
      </c>
      <c r="I45" s="84">
        <v>0</v>
      </c>
      <c r="J45" s="85">
        <v>6</v>
      </c>
      <c r="K45" s="86">
        <v>204</v>
      </c>
    </row>
    <row r="46" spans="1:11" x14ac:dyDescent="0.35">
      <c r="A46" s="76" t="s">
        <v>50</v>
      </c>
      <c r="B46" s="77">
        <v>15</v>
      </c>
      <c r="C46" s="78">
        <v>979</v>
      </c>
      <c r="D46" s="79">
        <v>13</v>
      </c>
      <c r="E46" s="80">
        <v>906</v>
      </c>
      <c r="F46" s="81">
        <v>2</v>
      </c>
      <c r="G46" s="82">
        <v>73</v>
      </c>
      <c r="H46" s="83">
        <v>0</v>
      </c>
      <c r="I46" s="84">
        <v>0</v>
      </c>
      <c r="J46" s="85">
        <v>0</v>
      </c>
      <c r="K46" s="86">
        <v>0</v>
      </c>
    </row>
    <row r="47" spans="1:11" x14ac:dyDescent="0.35">
      <c r="A47" s="76" t="s">
        <v>51</v>
      </c>
      <c r="B47" s="77">
        <v>96</v>
      </c>
      <c r="C47" s="78">
        <v>7986</v>
      </c>
      <c r="D47" s="79">
        <v>79</v>
      </c>
      <c r="E47" s="80">
        <v>6620</v>
      </c>
      <c r="F47" s="81">
        <v>15</v>
      </c>
      <c r="G47" s="82">
        <v>1218</v>
      </c>
      <c r="H47" s="83">
        <v>1</v>
      </c>
      <c r="I47" s="84">
        <v>43</v>
      </c>
      <c r="J47" s="85">
        <v>1</v>
      </c>
      <c r="K47" s="86">
        <v>105</v>
      </c>
    </row>
    <row r="48" spans="1:11" x14ac:dyDescent="0.35">
      <c r="A48" s="76" t="s">
        <v>52</v>
      </c>
      <c r="B48" s="77">
        <v>15</v>
      </c>
      <c r="C48" s="78">
        <v>932</v>
      </c>
      <c r="D48" s="79">
        <v>3</v>
      </c>
      <c r="E48" s="80">
        <v>255</v>
      </c>
      <c r="F48" s="81">
        <v>8</v>
      </c>
      <c r="G48" s="82">
        <v>380</v>
      </c>
      <c r="H48" s="83">
        <v>1</v>
      </c>
      <c r="I48" s="84">
        <v>48</v>
      </c>
      <c r="J48" s="85">
        <v>3</v>
      </c>
      <c r="K48" s="86">
        <v>249</v>
      </c>
    </row>
    <row r="49" spans="1:11" x14ac:dyDescent="0.35">
      <c r="A49" s="76" t="s">
        <v>53</v>
      </c>
      <c r="B49" s="77">
        <v>3</v>
      </c>
      <c r="C49" s="78">
        <v>77</v>
      </c>
      <c r="D49" s="79">
        <v>0</v>
      </c>
      <c r="E49" s="80">
        <v>0</v>
      </c>
      <c r="F49" s="81">
        <v>1</v>
      </c>
      <c r="G49" s="82">
        <v>29</v>
      </c>
      <c r="H49" s="83">
        <v>1</v>
      </c>
      <c r="I49" s="84">
        <v>31</v>
      </c>
      <c r="J49" s="85">
        <v>1</v>
      </c>
      <c r="K49" s="86">
        <v>17</v>
      </c>
    </row>
    <row r="50" spans="1:11" x14ac:dyDescent="0.35">
      <c r="A50" s="76" t="s">
        <v>54</v>
      </c>
      <c r="B50" s="77">
        <v>8</v>
      </c>
      <c r="C50" s="78">
        <v>644</v>
      </c>
      <c r="D50" s="79">
        <v>3</v>
      </c>
      <c r="E50" s="80">
        <v>287</v>
      </c>
      <c r="F50" s="81">
        <v>5</v>
      </c>
      <c r="G50" s="82">
        <v>357</v>
      </c>
      <c r="H50" s="83">
        <v>0</v>
      </c>
      <c r="I50" s="84">
        <v>0</v>
      </c>
      <c r="J50" s="85">
        <v>0</v>
      </c>
      <c r="K50" s="86">
        <v>0</v>
      </c>
    </row>
    <row r="51" spans="1:11" x14ac:dyDescent="0.35">
      <c r="A51" s="76" t="s">
        <v>63</v>
      </c>
      <c r="B51" s="77">
        <v>65</v>
      </c>
      <c r="C51" s="78">
        <v>3877</v>
      </c>
      <c r="D51" s="79">
        <v>28</v>
      </c>
      <c r="E51" s="80">
        <v>1919</v>
      </c>
      <c r="F51" s="81">
        <v>22</v>
      </c>
      <c r="G51" s="82">
        <v>1175</v>
      </c>
      <c r="H51" s="83">
        <v>8</v>
      </c>
      <c r="I51" s="84">
        <v>598</v>
      </c>
      <c r="J51" s="85">
        <v>7</v>
      </c>
      <c r="K51" s="86">
        <v>185</v>
      </c>
    </row>
    <row r="52" spans="1:11" x14ac:dyDescent="0.35">
      <c r="A52" s="76" t="s">
        <v>55</v>
      </c>
      <c r="B52" s="77">
        <v>0</v>
      </c>
      <c r="C52" s="78">
        <v>0</v>
      </c>
      <c r="D52" s="79">
        <v>0</v>
      </c>
      <c r="E52" s="80">
        <v>0</v>
      </c>
      <c r="F52" s="81">
        <v>0</v>
      </c>
      <c r="G52" s="82">
        <v>0</v>
      </c>
      <c r="H52" s="83">
        <v>0</v>
      </c>
      <c r="I52" s="84">
        <v>0</v>
      </c>
      <c r="J52" s="85">
        <v>0</v>
      </c>
      <c r="K52" s="86">
        <v>0</v>
      </c>
    </row>
    <row r="53" spans="1:11" x14ac:dyDescent="0.35">
      <c r="A53" s="76" t="s">
        <v>56</v>
      </c>
      <c r="B53" s="77">
        <v>29</v>
      </c>
      <c r="C53" s="78">
        <v>1653</v>
      </c>
      <c r="D53" s="79">
        <v>21</v>
      </c>
      <c r="E53" s="80">
        <v>1371</v>
      </c>
      <c r="F53" s="81">
        <v>2</v>
      </c>
      <c r="G53" s="82">
        <v>82</v>
      </c>
      <c r="H53" s="83">
        <v>2</v>
      </c>
      <c r="I53" s="84">
        <v>43</v>
      </c>
      <c r="J53" s="85">
        <v>4</v>
      </c>
      <c r="K53" s="86">
        <v>157</v>
      </c>
    </row>
    <row r="54" spans="1:11" ht="15" thickBot="1" x14ac:dyDescent="0.4">
      <c r="A54" s="76" t="s">
        <v>57</v>
      </c>
      <c r="B54" s="87">
        <v>5</v>
      </c>
      <c r="C54" s="88">
        <v>248</v>
      </c>
      <c r="D54" s="89">
        <v>2</v>
      </c>
      <c r="E54" s="90">
        <v>147</v>
      </c>
      <c r="F54" s="91">
        <v>0</v>
      </c>
      <c r="G54" s="92">
        <v>0</v>
      </c>
      <c r="H54" s="93">
        <v>1</v>
      </c>
      <c r="I54" s="94">
        <v>59</v>
      </c>
      <c r="J54" s="95">
        <v>2</v>
      </c>
      <c r="K54" s="96">
        <v>42</v>
      </c>
    </row>
  </sheetData>
  <mergeCells count="5">
    <mergeCell ref="B2:C2"/>
    <mergeCell ref="D2:E2"/>
    <mergeCell ref="F2:G2"/>
    <mergeCell ref="H2:I2"/>
    <mergeCell ref="J2:K2"/>
  </mergeCell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9553-E91A-2F42-B365-712CBE11517A}">
  <dimension ref="A1:O58"/>
  <sheetViews>
    <sheetView tabSelected="1" zoomScaleNormal="100" workbookViewId="0">
      <pane ySplit="1" topLeftCell="A2" activePane="bottomLeft" state="frozen"/>
      <selection pane="bottomLeft" activeCell="B9" sqref="B9"/>
    </sheetView>
  </sheetViews>
  <sheetFormatPr defaultColWidth="11.1640625" defaultRowHeight="15.5" x14ac:dyDescent="0.35"/>
  <cols>
    <col min="1" max="4" width="21" customWidth="1"/>
    <col min="5" max="5" width="14.1640625" customWidth="1"/>
    <col min="6" max="6" width="14.6640625" style="1" customWidth="1"/>
    <col min="8" max="8" width="16.6640625" customWidth="1"/>
    <col min="9" max="9" width="17.5" style="2" customWidth="1"/>
    <col min="10" max="10" width="15.1640625" customWidth="1"/>
    <col min="11" max="11" width="19.1640625" customWidth="1"/>
    <col min="12" max="12" width="17.1640625" customWidth="1"/>
    <col min="13" max="13" width="14.6640625" customWidth="1"/>
    <col min="14" max="14" width="14.6640625" style="3" customWidth="1"/>
    <col min="15" max="15" width="13" customWidth="1"/>
  </cols>
  <sheetData>
    <row r="1" spans="1:15" ht="93" x14ac:dyDescent="0.35">
      <c r="A1" s="4" t="s">
        <v>0</v>
      </c>
      <c r="B1" s="5" t="s">
        <v>1</v>
      </c>
      <c r="C1" s="16" t="s">
        <v>59</v>
      </c>
      <c r="D1" s="17" t="s">
        <v>60</v>
      </c>
      <c r="E1" s="6" t="s">
        <v>2</v>
      </c>
      <c r="F1" s="7" t="s">
        <v>67</v>
      </c>
      <c r="G1" s="6" t="s">
        <v>68</v>
      </c>
      <c r="H1" s="6" t="s">
        <v>3</v>
      </c>
      <c r="I1" s="8" t="s">
        <v>4</v>
      </c>
      <c r="J1" s="6" t="s">
        <v>5</v>
      </c>
      <c r="K1" s="6" t="s">
        <v>6</v>
      </c>
      <c r="L1" s="6" t="s">
        <v>7</v>
      </c>
      <c r="M1" s="6" t="s">
        <v>8</v>
      </c>
      <c r="N1" s="9" t="s">
        <v>9</v>
      </c>
      <c r="O1" s="6" t="s">
        <v>10</v>
      </c>
    </row>
    <row r="2" spans="1:15" x14ac:dyDescent="0.35">
      <c r="A2" s="10" t="s">
        <v>11</v>
      </c>
      <c r="B2" s="11">
        <v>0.72</v>
      </c>
      <c r="C2" s="12">
        <v>0.88200000000000001</v>
      </c>
      <c r="D2" s="13">
        <f t="shared" ref="D2:D33" si="0">C2-B2</f>
        <v>0.16200000000000003</v>
      </c>
      <c r="E2" s="11">
        <v>8.4099999999999994E-2</v>
      </c>
      <c r="F2" s="1">
        <v>0.13500000000000001</v>
      </c>
      <c r="G2" s="11">
        <f>F2-E2</f>
        <v>5.0900000000000015E-2</v>
      </c>
      <c r="H2" s="1">
        <v>0.25573480021922601</v>
      </c>
      <c r="I2" s="1">
        <v>0.22032827575275199</v>
      </c>
      <c r="J2" s="11">
        <f>I2-H2</f>
        <v>-3.5406524466474021E-2</v>
      </c>
      <c r="K2" s="1">
        <v>0.20061455319962299</v>
      </c>
      <c r="L2" s="1">
        <v>0.18690892006512499</v>
      </c>
      <c r="M2" s="11">
        <f>L2-K2</f>
        <v>-1.3705633134497991E-2</v>
      </c>
      <c r="N2" s="3">
        <v>2</v>
      </c>
      <c r="O2" s="11">
        <f>D2+G2+J2+M2</f>
        <v>0.16378784239902802</v>
      </c>
    </row>
    <row r="3" spans="1:15" x14ac:dyDescent="0.35">
      <c r="A3" s="10" t="s">
        <v>12</v>
      </c>
      <c r="B3" s="11">
        <v>0.68</v>
      </c>
      <c r="C3" s="12">
        <v>0.77800000000000002</v>
      </c>
      <c r="D3" s="13">
        <f t="shared" si="0"/>
        <v>9.7999999999999976E-2</v>
      </c>
      <c r="E3" s="11">
        <v>0.12479999999999999</v>
      </c>
      <c r="F3" s="1">
        <v>0.11899999999999999</v>
      </c>
      <c r="G3" s="11">
        <f t="shared" ref="G3:G53" si="1">F3-E3</f>
        <v>-5.7999999999999996E-3</v>
      </c>
      <c r="H3" s="1">
        <v>0.30961878097474299</v>
      </c>
      <c r="I3" s="1">
        <v>0.259658947919511</v>
      </c>
      <c r="J3" s="11">
        <f t="shared" ref="J3:J53" si="2">I3-H3</f>
        <v>-4.9959833055231995E-2</v>
      </c>
      <c r="K3" s="1">
        <v>0.35174861621123299</v>
      </c>
      <c r="L3" s="1">
        <v>0.232737422598076</v>
      </c>
      <c r="M3" s="11">
        <f t="shared" ref="M3:M53" si="3">L3-K3</f>
        <v>-0.11901119361315698</v>
      </c>
      <c r="N3" s="3">
        <v>1</v>
      </c>
      <c r="O3" s="11">
        <f t="shared" ref="O3:O53" si="4">D3+G3+J3+M3</f>
        <v>-7.6771026668389003E-2</v>
      </c>
    </row>
    <row r="4" spans="1:15" x14ac:dyDescent="0.35">
      <c r="A4" s="10" t="s">
        <v>13</v>
      </c>
      <c r="B4" s="11">
        <v>0.77900000000000003</v>
      </c>
      <c r="C4" s="12">
        <v>0.77300000000000002</v>
      </c>
      <c r="D4" s="13">
        <f t="shared" si="0"/>
        <v>-6.0000000000000053E-3</v>
      </c>
      <c r="E4" s="11">
        <v>0.11899999999999999</v>
      </c>
      <c r="F4" s="1">
        <v>0.14699999999999999</v>
      </c>
      <c r="G4" s="11">
        <f t="shared" si="1"/>
        <v>2.7999999999999997E-2</v>
      </c>
      <c r="H4" s="1">
        <v>0.28236877360595597</v>
      </c>
      <c r="I4" s="1">
        <v>0.28175856960143497</v>
      </c>
      <c r="J4" s="11">
        <f t="shared" si="2"/>
        <v>-6.1020400452099777E-4</v>
      </c>
      <c r="K4" s="1">
        <v>0.31469401587630902</v>
      </c>
      <c r="L4" s="1">
        <v>0.23799455788871601</v>
      </c>
      <c r="M4" s="11">
        <f t="shared" si="3"/>
        <v>-7.6699457987593006E-2</v>
      </c>
      <c r="N4" s="3">
        <v>1</v>
      </c>
      <c r="O4" s="11">
        <f t="shared" si="4"/>
        <v>-5.5309661992114012E-2</v>
      </c>
    </row>
    <row r="5" spans="1:15" x14ac:dyDescent="0.35">
      <c r="A5" s="10" t="s">
        <v>14</v>
      </c>
      <c r="B5" s="11">
        <v>0.80700000000000005</v>
      </c>
      <c r="C5" s="12">
        <v>0.88200000000000001</v>
      </c>
      <c r="D5" s="13">
        <f t="shared" si="0"/>
        <v>7.4999999999999956E-2</v>
      </c>
      <c r="E5" s="11">
        <v>0.13569999999999999</v>
      </c>
      <c r="F5" s="1">
        <v>0.18</v>
      </c>
      <c r="G5" s="11">
        <f t="shared" si="1"/>
        <v>4.4300000000000006E-2</v>
      </c>
      <c r="H5" s="1">
        <v>0.27836755135993702</v>
      </c>
      <c r="I5" s="1">
        <v>0.25787624403450304</v>
      </c>
      <c r="J5" s="11">
        <f t="shared" si="2"/>
        <v>-2.0491307325433972E-2</v>
      </c>
      <c r="K5" s="1">
        <v>0.292566384986851</v>
      </c>
      <c r="L5" s="1">
        <v>0.18932065460596101</v>
      </c>
      <c r="M5" s="11">
        <f t="shared" si="3"/>
        <v>-0.10324573038088999</v>
      </c>
      <c r="N5" s="3">
        <v>2</v>
      </c>
      <c r="O5" s="11">
        <f t="shared" si="4"/>
        <v>-4.4370377063240041E-3</v>
      </c>
    </row>
    <row r="6" spans="1:15" x14ac:dyDescent="0.35">
      <c r="A6" s="10" t="s">
        <v>15</v>
      </c>
      <c r="B6" s="11">
        <v>0.76300000000000001</v>
      </c>
      <c r="C6" s="12">
        <v>0.87</v>
      </c>
      <c r="D6" s="13">
        <f t="shared" si="0"/>
        <v>0.10699999999999998</v>
      </c>
      <c r="E6" s="11">
        <v>0.2203</v>
      </c>
      <c r="F6" s="1">
        <v>0.26700000000000002</v>
      </c>
      <c r="G6" s="11">
        <f t="shared" si="1"/>
        <v>4.6700000000000019E-2</v>
      </c>
      <c r="H6" s="1">
        <v>0.23703219999078498</v>
      </c>
      <c r="I6" s="1">
        <v>0.29883154959163899</v>
      </c>
      <c r="J6" s="11">
        <f t="shared" si="2"/>
        <v>6.1799349600854009E-2</v>
      </c>
      <c r="K6" s="1">
        <v>0.25336847271276897</v>
      </c>
      <c r="L6" s="1">
        <v>0.229733138598159</v>
      </c>
      <c r="M6" s="11">
        <f t="shared" si="3"/>
        <v>-2.3635334114609968E-2</v>
      </c>
      <c r="N6" s="3">
        <v>3</v>
      </c>
      <c r="O6" s="11">
        <f t="shared" si="4"/>
        <v>0.19186401548624404</v>
      </c>
    </row>
    <row r="7" spans="1:15" x14ac:dyDescent="0.35">
      <c r="A7" s="10" t="s">
        <v>16</v>
      </c>
      <c r="B7" s="11">
        <v>0.7390000000000001</v>
      </c>
      <c r="C7" s="12">
        <v>0.82299999999999995</v>
      </c>
      <c r="D7" s="13">
        <f t="shared" si="0"/>
        <v>8.3999999999999853E-2</v>
      </c>
      <c r="E7" s="11">
        <v>0.21329999999999999</v>
      </c>
      <c r="F7" s="1">
        <v>0.26100000000000001</v>
      </c>
      <c r="G7" s="11">
        <f t="shared" si="1"/>
        <v>4.770000000000002E-2</v>
      </c>
      <c r="H7" s="1">
        <v>0.40310758178755102</v>
      </c>
      <c r="I7" s="1">
        <v>0.34161436894753799</v>
      </c>
      <c r="J7" s="11">
        <f t="shared" si="2"/>
        <v>-6.1493212840013023E-2</v>
      </c>
      <c r="K7" s="1">
        <v>0.43458541412159202</v>
      </c>
      <c r="L7" s="1">
        <v>0.27824698718232399</v>
      </c>
      <c r="M7" s="11">
        <f t="shared" si="3"/>
        <v>-0.15633842693926803</v>
      </c>
      <c r="N7" s="3">
        <v>2</v>
      </c>
      <c r="O7" s="11">
        <f t="shared" si="4"/>
        <v>-8.6131639779281177E-2</v>
      </c>
    </row>
    <row r="8" spans="1:15" x14ac:dyDescent="0.35">
      <c r="A8" s="10" t="s">
        <v>17</v>
      </c>
      <c r="B8" s="11">
        <v>0.83</v>
      </c>
      <c r="C8" s="12">
        <v>0.88900000000000001</v>
      </c>
      <c r="D8" s="13">
        <f t="shared" si="0"/>
        <v>5.9000000000000052E-2</v>
      </c>
      <c r="E8" s="11">
        <v>0.23860000000000001</v>
      </c>
      <c r="F8" s="1">
        <v>0.28299999999999997</v>
      </c>
      <c r="G8" s="11">
        <f t="shared" si="1"/>
        <v>4.4399999999999967E-2</v>
      </c>
      <c r="H8" s="1">
        <v>0.44718850424296397</v>
      </c>
      <c r="I8" s="1">
        <v>0.34769639633627103</v>
      </c>
      <c r="J8" s="11">
        <f t="shared" si="2"/>
        <v>-9.9492107906692939E-2</v>
      </c>
      <c r="K8" s="1">
        <v>0.38126850720942601</v>
      </c>
      <c r="L8" s="1">
        <v>0.29954587441313402</v>
      </c>
      <c r="M8" s="11">
        <f t="shared" si="3"/>
        <v>-8.1722632796291994E-2</v>
      </c>
      <c r="N8" s="3">
        <v>2</v>
      </c>
      <c r="O8" s="11">
        <f t="shared" si="4"/>
        <v>-7.7814740702984914E-2</v>
      </c>
    </row>
    <row r="9" spans="1:15" x14ac:dyDescent="0.35">
      <c r="A9" s="10" t="s">
        <v>18</v>
      </c>
      <c r="B9" s="11">
        <v>0.78500000000000003</v>
      </c>
      <c r="C9" s="12">
        <v>0.878</v>
      </c>
      <c r="D9" s="13">
        <f t="shared" si="0"/>
        <v>9.2999999999999972E-2</v>
      </c>
      <c r="E9" s="11">
        <v>0.1457</v>
      </c>
      <c r="F9" s="1">
        <v>0.16500000000000001</v>
      </c>
      <c r="G9" s="11">
        <f t="shared" si="1"/>
        <v>1.9300000000000012E-2</v>
      </c>
      <c r="H9" s="1">
        <v>0.326901868084709</v>
      </c>
      <c r="I9" s="1">
        <v>0.23839306825969001</v>
      </c>
      <c r="J9" s="11">
        <f t="shared" si="2"/>
        <v>-8.8508799825018997E-2</v>
      </c>
      <c r="K9" s="1">
        <v>0.31921361556248601</v>
      </c>
      <c r="L9" s="1">
        <v>0.18285140384988299</v>
      </c>
      <c r="M9" s="11">
        <f t="shared" si="3"/>
        <v>-0.13636221171260302</v>
      </c>
      <c r="N9" s="3">
        <v>2</v>
      </c>
      <c r="O9" s="11">
        <f t="shared" si="4"/>
        <v>-0.11257101153762203</v>
      </c>
    </row>
    <row r="10" spans="1:15" x14ac:dyDescent="0.35">
      <c r="A10" s="10" t="s">
        <v>19</v>
      </c>
      <c r="B10" s="11">
        <v>0.58599999999999997</v>
      </c>
      <c r="C10" s="12">
        <v>0.76400000000000001</v>
      </c>
      <c r="D10" s="13">
        <f t="shared" si="0"/>
        <v>0.17800000000000005</v>
      </c>
      <c r="E10" s="11">
        <v>9.2899999999999996E-2</v>
      </c>
      <c r="F10" s="1">
        <v>0.26300000000000001</v>
      </c>
      <c r="G10" s="11">
        <f t="shared" si="1"/>
        <v>0.17010000000000003</v>
      </c>
      <c r="H10" s="1">
        <v>0.16084503238162298</v>
      </c>
      <c r="I10" s="1">
        <v>0.22158663360782602</v>
      </c>
      <c r="J10" s="11">
        <f t="shared" si="2"/>
        <v>6.0741601226203035E-2</v>
      </c>
      <c r="K10" s="1">
        <v>0.17039265098206299</v>
      </c>
      <c r="L10" s="1">
        <v>0.16447312011613999</v>
      </c>
      <c r="M10" s="11">
        <f t="shared" si="3"/>
        <v>-5.9195308659230061E-3</v>
      </c>
      <c r="N10" s="3">
        <v>3</v>
      </c>
      <c r="O10" s="11">
        <f t="shared" si="4"/>
        <v>0.4029220703602801</v>
      </c>
    </row>
    <row r="11" spans="1:15" x14ac:dyDescent="0.35">
      <c r="A11" s="10" t="s">
        <v>20</v>
      </c>
      <c r="B11" s="11">
        <v>0.70599999999999996</v>
      </c>
      <c r="C11" s="12">
        <v>0.873</v>
      </c>
      <c r="D11" s="13">
        <f t="shared" si="0"/>
        <v>0.16700000000000004</v>
      </c>
      <c r="E11" s="11">
        <v>0.2361</v>
      </c>
      <c r="F11" s="1">
        <v>0.28799999999999998</v>
      </c>
      <c r="G11" s="11">
        <f t="shared" si="1"/>
        <v>5.1899999999999974E-2</v>
      </c>
      <c r="H11" s="1">
        <v>0.29790522760681198</v>
      </c>
      <c r="I11" s="1">
        <v>0.29358886449586102</v>
      </c>
      <c r="J11" s="11">
        <f t="shared" si="2"/>
        <v>-4.3163631109509604E-3</v>
      </c>
      <c r="K11" s="1">
        <v>0.27717959131356801</v>
      </c>
      <c r="L11" s="1">
        <v>0.22948725748062301</v>
      </c>
      <c r="M11" s="11">
        <f t="shared" si="3"/>
        <v>-4.7692333832944994E-2</v>
      </c>
      <c r="N11" s="3">
        <v>2</v>
      </c>
      <c r="O11" s="11">
        <f t="shared" si="4"/>
        <v>0.16689130305610406</v>
      </c>
    </row>
    <row r="12" spans="1:15" x14ac:dyDescent="0.35">
      <c r="A12" s="10" t="s">
        <v>21</v>
      </c>
      <c r="B12" s="11">
        <v>0.67500000000000004</v>
      </c>
      <c r="C12" s="12">
        <v>0.84099999999999997</v>
      </c>
      <c r="D12" s="13">
        <f t="shared" si="0"/>
        <v>0.16599999999999993</v>
      </c>
      <c r="E12" s="11">
        <v>0.1784</v>
      </c>
      <c r="F12" s="1">
        <v>0.21199999999999999</v>
      </c>
      <c r="G12" s="11">
        <f t="shared" si="1"/>
        <v>3.3599999999999991E-2</v>
      </c>
      <c r="H12" s="1">
        <v>0.27577413000346801</v>
      </c>
      <c r="I12" s="1">
        <v>0.30603502110550401</v>
      </c>
      <c r="J12" s="11">
        <f t="shared" si="2"/>
        <v>3.0260891102036003E-2</v>
      </c>
      <c r="K12" s="1">
        <v>0.277582296345249</v>
      </c>
      <c r="L12" s="1">
        <v>0.23707083946430699</v>
      </c>
      <c r="M12" s="11">
        <f t="shared" si="3"/>
        <v>-4.0511456880942015E-2</v>
      </c>
      <c r="N12" s="3">
        <v>3</v>
      </c>
      <c r="O12" s="11">
        <f t="shared" si="4"/>
        <v>0.1893494342210939</v>
      </c>
    </row>
    <row r="13" spans="1:15" x14ac:dyDescent="0.35">
      <c r="A13" s="10" t="s">
        <v>22</v>
      </c>
      <c r="B13" s="11">
        <v>0.8</v>
      </c>
      <c r="C13" s="12">
        <v>0.86</v>
      </c>
      <c r="D13" s="13">
        <f t="shared" si="0"/>
        <v>5.9999999999999942E-2</v>
      </c>
      <c r="E13" s="11">
        <v>9.8900000000000002E-2</v>
      </c>
      <c r="F13" s="1">
        <v>0.16800000000000001</v>
      </c>
      <c r="G13" s="11">
        <f t="shared" si="1"/>
        <v>6.9100000000000009E-2</v>
      </c>
      <c r="H13" s="1">
        <v>0.25993427127115704</v>
      </c>
      <c r="I13" s="1">
        <v>0.30665738313271196</v>
      </c>
      <c r="J13" s="11">
        <f t="shared" si="2"/>
        <v>4.6723111861554922E-2</v>
      </c>
      <c r="K13" s="1">
        <v>0.30009737881724996</v>
      </c>
      <c r="L13" s="1">
        <v>0.222125234450953</v>
      </c>
      <c r="M13" s="11">
        <f t="shared" si="3"/>
        <v>-7.7972144366296958E-2</v>
      </c>
      <c r="N13" s="3">
        <v>3</v>
      </c>
      <c r="O13" s="11">
        <f t="shared" si="4"/>
        <v>9.7850967495257901E-2</v>
      </c>
    </row>
    <row r="14" spans="1:15" x14ac:dyDescent="0.35">
      <c r="A14" s="10" t="s">
        <v>23</v>
      </c>
      <c r="B14" s="11">
        <v>0.77300000000000002</v>
      </c>
      <c r="C14" s="12">
        <v>0.79900000000000004</v>
      </c>
      <c r="D14" s="13">
        <f t="shared" si="0"/>
        <v>2.6000000000000023E-2</v>
      </c>
      <c r="E14" s="11">
        <v>0.1186</v>
      </c>
      <c r="F14" s="1">
        <v>0.13500000000000001</v>
      </c>
      <c r="G14" s="11">
        <f t="shared" si="1"/>
        <v>1.6400000000000012E-2</v>
      </c>
      <c r="H14" s="1">
        <v>0.33937075130074901</v>
      </c>
      <c r="I14" s="1">
        <v>0.32121749511276498</v>
      </c>
      <c r="J14" s="11">
        <f t="shared" si="2"/>
        <v>-1.8153256187984024E-2</v>
      </c>
      <c r="K14" s="1">
        <v>0.36850099548588799</v>
      </c>
      <c r="L14" s="1">
        <v>0.32433386399219299</v>
      </c>
      <c r="M14" s="11">
        <f t="shared" si="3"/>
        <v>-4.4167131493695E-2</v>
      </c>
      <c r="N14" s="3">
        <v>2</v>
      </c>
      <c r="O14" s="11">
        <f t="shared" si="4"/>
        <v>-1.9920387681678989E-2</v>
      </c>
    </row>
    <row r="15" spans="1:15" x14ac:dyDescent="0.35">
      <c r="A15" s="18" t="s">
        <v>61</v>
      </c>
      <c r="B15" s="11">
        <v>0.83799999999999997</v>
      </c>
      <c r="C15" s="12">
        <v>0.873</v>
      </c>
      <c r="D15" s="13">
        <f t="shared" si="0"/>
        <v>3.5000000000000031E-2</v>
      </c>
      <c r="E15" s="11">
        <v>0.1812</v>
      </c>
      <c r="F15" s="1">
        <v>0.27</v>
      </c>
      <c r="G15" s="11">
        <f t="shared" si="1"/>
        <v>8.8800000000000018E-2</v>
      </c>
      <c r="H15" s="1">
        <v>0.33854951705010999</v>
      </c>
      <c r="I15" s="1">
        <v>0.32367959592001694</v>
      </c>
      <c r="J15" s="11">
        <f t="shared" si="2"/>
        <v>-1.4869921130093056E-2</v>
      </c>
      <c r="K15" s="1">
        <v>0.32832147636829601</v>
      </c>
      <c r="L15" s="1">
        <v>0.26515836089246803</v>
      </c>
      <c r="M15" s="11">
        <f t="shared" si="3"/>
        <v>-6.316311547582798E-2</v>
      </c>
      <c r="N15" s="3">
        <v>2</v>
      </c>
      <c r="O15" s="11">
        <f t="shared" si="4"/>
        <v>4.5766963394079013E-2</v>
      </c>
    </row>
    <row r="16" spans="1:15" x14ac:dyDescent="0.35">
      <c r="A16" s="10" t="s">
        <v>24</v>
      </c>
      <c r="B16" s="11">
        <v>0.85699999999999998</v>
      </c>
      <c r="C16" s="12">
        <v>0.877</v>
      </c>
      <c r="D16" s="13">
        <f t="shared" si="0"/>
        <v>2.0000000000000018E-2</v>
      </c>
      <c r="E16" s="11">
        <v>0.1326</v>
      </c>
      <c r="F16" s="1">
        <v>0.189</v>
      </c>
      <c r="G16" s="11">
        <f t="shared" si="1"/>
        <v>5.6400000000000006E-2</v>
      </c>
      <c r="H16" s="1">
        <v>0.31788563093387401</v>
      </c>
      <c r="I16" s="1">
        <v>0.306245520107509</v>
      </c>
      <c r="J16" s="11">
        <f t="shared" si="2"/>
        <v>-1.1640110826365013E-2</v>
      </c>
      <c r="K16" s="1">
        <v>0.34147269246114903</v>
      </c>
      <c r="L16" s="1">
        <v>0.30107813153555901</v>
      </c>
      <c r="M16" s="11">
        <f t="shared" si="3"/>
        <v>-4.0394560925590017E-2</v>
      </c>
      <c r="N16" s="3">
        <v>2</v>
      </c>
      <c r="O16" s="11">
        <f t="shared" si="4"/>
        <v>2.4365328248044993E-2</v>
      </c>
    </row>
    <row r="17" spans="1:15" x14ac:dyDescent="0.35">
      <c r="A17" s="10" t="s">
        <v>25</v>
      </c>
      <c r="B17" s="11">
        <v>0.88300000000000001</v>
      </c>
      <c r="C17" s="12">
        <v>0.89900000000000002</v>
      </c>
      <c r="D17" s="13">
        <f t="shared" si="0"/>
        <v>1.6000000000000014E-2</v>
      </c>
      <c r="E17" s="11">
        <v>0.1002</v>
      </c>
      <c r="F17" s="1">
        <v>0.12</v>
      </c>
      <c r="G17" s="11">
        <f t="shared" si="1"/>
        <v>1.9799999999999998E-2</v>
      </c>
      <c r="H17" s="1">
        <v>0.32674572328129303</v>
      </c>
      <c r="I17" s="1">
        <v>0.288125900162717</v>
      </c>
      <c r="J17" s="11">
        <f t="shared" si="2"/>
        <v>-3.8619823118576035E-2</v>
      </c>
      <c r="K17" s="1">
        <v>0.33615997182337204</v>
      </c>
      <c r="L17" s="1">
        <v>0.28081436643097801</v>
      </c>
      <c r="M17" s="11">
        <f t="shared" si="3"/>
        <v>-5.5345605392394026E-2</v>
      </c>
      <c r="N17" s="3">
        <v>2</v>
      </c>
      <c r="O17" s="11">
        <f t="shared" si="4"/>
        <v>-5.8165428510970049E-2</v>
      </c>
    </row>
    <row r="18" spans="1:15" x14ac:dyDescent="0.35">
      <c r="A18" s="10" t="s">
        <v>26</v>
      </c>
      <c r="B18" s="11">
        <v>0.83</v>
      </c>
      <c r="C18" s="12">
        <v>0.89100000000000001</v>
      </c>
      <c r="D18" s="13">
        <f t="shared" si="0"/>
        <v>6.1000000000000054E-2</v>
      </c>
      <c r="E18" s="11">
        <v>9.3799999999999994E-2</v>
      </c>
      <c r="F18" s="1">
        <v>9.7000000000000003E-2</v>
      </c>
      <c r="G18" s="11">
        <f t="shared" si="1"/>
        <v>3.2000000000000084E-3</v>
      </c>
      <c r="H18" s="1">
        <v>0.354804552368646</v>
      </c>
      <c r="I18" s="1">
        <v>0.25810891917583201</v>
      </c>
      <c r="J18" s="11">
        <f t="shared" si="2"/>
        <v>-9.669563319281399E-2</v>
      </c>
      <c r="K18" s="1">
        <v>0.40785730732072101</v>
      </c>
      <c r="L18" s="1">
        <v>0.232162362413291</v>
      </c>
      <c r="M18" s="11">
        <f t="shared" si="3"/>
        <v>-0.17569494490743001</v>
      </c>
      <c r="N18" s="3">
        <v>2</v>
      </c>
      <c r="O18" s="11">
        <f t="shared" si="4"/>
        <v>-0.20819057810024394</v>
      </c>
    </row>
    <row r="19" spans="1:15" x14ac:dyDescent="0.35">
      <c r="A19" s="10" t="s">
        <v>27</v>
      </c>
      <c r="B19" s="11">
        <v>0.86099999999999999</v>
      </c>
      <c r="C19" s="12">
        <v>0.90100000000000002</v>
      </c>
      <c r="D19" s="13">
        <f t="shared" si="0"/>
        <v>4.0000000000000036E-2</v>
      </c>
      <c r="E19" s="11">
        <v>0.12529999999999999</v>
      </c>
      <c r="F19" s="1">
        <v>0.154</v>
      </c>
      <c r="G19" s="11">
        <f t="shared" si="1"/>
        <v>2.8700000000000003E-2</v>
      </c>
      <c r="H19" s="1">
        <v>0.36300348155539902</v>
      </c>
      <c r="I19" s="1">
        <v>0.29021913020590101</v>
      </c>
      <c r="J19" s="11">
        <f t="shared" si="2"/>
        <v>-7.2784351349498011E-2</v>
      </c>
      <c r="K19" s="1">
        <v>0.306500192893085</v>
      </c>
      <c r="L19" s="1">
        <v>0.21496928228365403</v>
      </c>
      <c r="M19" s="11">
        <f t="shared" si="3"/>
        <v>-9.1530910609430971E-2</v>
      </c>
      <c r="N19" s="3">
        <v>2</v>
      </c>
      <c r="O19" s="11">
        <f t="shared" si="4"/>
        <v>-9.5615261958928943E-2</v>
      </c>
    </row>
    <row r="20" spans="1:15" x14ac:dyDescent="0.35">
      <c r="A20" s="10" t="s">
        <v>28</v>
      </c>
      <c r="B20" s="11">
        <v>0.70899999999999996</v>
      </c>
      <c r="C20" s="12">
        <v>0.83099999999999996</v>
      </c>
      <c r="D20" s="13">
        <f t="shared" si="0"/>
        <v>0.122</v>
      </c>
      <c r="E20" s="11">
        <v>4.1099999999999998E-2</v>
      </c>
      <c r="F20" s="1">
        <v>0.104</v>
      </c>
      <c r="G20" s="11">
        <f t="shared" si="1"/>
        <v>6.2899999999999998E-2</v>
      </c>
      <c r="H20" s="1">
        <v>0.22248551666326999</v>
      </c>
      <c r="I20" s="1">
        <v>0.26860454321713501</v>
      </c>
      <c r="J20" s="11">
        <f t="shared" si="2"/>
        <v>4.6119026553865017E-2</v>
      </c>
      <c r="K20" s="1">
        <v>0.22286462496043502</v>
      </c>
      <c r="L20" s="1">
        <v>0.18889439650332002</v>
      </c>
      <c r="M20" s="11">
        <f t="shared" si="3"/>
        <v>-3.3970228457115004E-2</v>
      </c>
      <c r="N20" s="3">
        <v>3</v>
      </c>
      <c r="O20" s="11">
        <f t="shared" si="4"/>
        <v>0.19704879809675002</v>
      </c>
    </row>
    <row r="21" spans="1:15" x14ac:dyDescent="0.35">
      <c r="A21" s="10" t="s">
        <v>29</v>
      </c>
      <c r="B21" s="11">
        <v>0.83789999999999987</v>
      </c>
      <c r="C21" s="12">
        <v>0.86099999999999999</v>
      </c>
      <c r="D21" s="13">
        <f t="shared" si="0"/>
        <v>2.310000000000012E-2</v>
      </c>
      <c r="E21" s="11">
        <v>0.20180000000000001</v>
      </c>
      <c r="F21" s="1">
        <v>0.21</v>
      </c>
      <c r="G21" s="11">
        <f t="shared" si="1"/>
        <v>8.1999999999999851E-3</v>
      </c>
      <c r="H21" s="1">
        <v>0.38517998551253696</v>
      </c>
      <c r="I21" s="1">
        <v>0.29286128109732701</v>
      </c>
      <c r="J21" s="11">
        <f t="shared" si="2"/>
        <v>-9.2318704415209951E-2</v>
      </c>
      <c r="K21" s="1">
        <v>0.38837683549277996</v>
      </c>
      <c r="L21" s="1">
        <v>0.24373853206688398</v>
      </c>
      <c r="M21" s="11">
        <f t="shared" si="3"/>
        <v>-0.14463830342589598</v>
      </c>
      <c r="N21" s="3">
        <v>2</v>
      </c>
      <c r="O21" s="11">
        <f t="shared" si="4"/>
        <v>-0.20565700784110583</v>
      </c>
    </row>
    <row r="22" spans="1:15" x14ac:dyDescent="0.35">
      <c r="A22" s="10" t="s">
        <v>30</v>
      </c>
      <c r="B22" s="11">
        <v>0.82820000000000005</v>
      </c>
      <c r="C22" s="12">
        <v>0.86299999999999999</v>
      </c>
      <c r="D22" s="13">
        <f t="shared" si="0"/>
        <v>3.4799999999999942E-2</v>
      </c>
      <c r="E22" s="11">
        <v>0.26529999999999998</v>
      </c>
      <c r="F22" s="1">
        <v>0.27400000000000002</v>
      </c>
      <c r="G22" s="11">
        <f t="shared" si="1"/>
        <v>8.700000000000041E-3</v>
      </c>
      <c r="H22" s="1">
        <v>0.39929277282759401</v>
      </c>
      <c r="I22" s="1">
        <v>0.32778793635002401</v>
      </c>
      <c r="J22" s="11">
        <f t="shared" si="2"/>
        <v>-7.150483647757E-2</v>
      </c>
      <c r="K22" s="1">
        <v>0.40421173036848101</v>
      </c>
      <c r="L22" s="1">
        <v>0.246685449694135</v>
      </c>
      <c r="M22" s="11">
        <f t="shared" si="3"/>
        <v>-0.15752628067434601</v>
      </c>
      <c r="N22" s="3">
        <v>2</v>
      </c>
      <c r="O22" s="11">
        <f t="shared" si="4"/>
        <v>-0.18553111715191603</v>
      </c>
    </row>
    <row r="23" spans="1:15" x14ac:dyDescent="0.35">
      <c r="A23" s="10" t="s">
        <v>31</v>
      </c>
      <c r="B23" s="11">
        <v>0.83399999999999996</v>
      </c>
      <c r="C23" s="12">
        <v>0.90100000000000002</v>
      </c>
      <c r="D23" s="13">
        <f t="shared" si="0"/>
        <v>6.700000000000006E-2</v>
      </c>
      <c r="E23" s="11">
        <v>0.23369999999999999</v>
      </c>
      <c r="F23" s="1">
        <v>0.30499999999999999</v>
      </c>
      <c r="G23" s="11">
        <f t="shared" si="1"/>
        <v>7.1300000000000002E-2</v>
      </c>
      <c r="H23" s="1">
        <v>0.46133740998635098</v>
      </c>
      <c r="I23" s="1">
        <v>0.39799122120181801</v>
      </c>
      <c r="J23" s="11">
        <f t="shared" si="2"/>
        <v>-6.3346188784532964E-2</v>
      </c>
      <c r="K23" s="1">
        <v>0.51233215138264299</v>
      </c>
      <c r="L23" s="1">
        <v>0.35062137150445499</v>
      </c>
      <c r="M23" s="11">
        <f t="shared" si="3"/>
        <v>-0.16171077987818799</v>
      </c>
      <c r="N23" s="3">
        <v>2</v>
      </c>
      <c r="O23" s="11">
        <f t="shared" si="4"/>
        <v>-8.6756968662720896E-2</v>
      </c>
    </row>
    <row r="24" spans="1:15" x14ac:dyDescent="0.35">
      <c r="A24" s="10" t="s">
        <v>32</v>
      </c>
      <c r="B24" s="11">
        <v>0.74329999999999996</v>
      </c>
      <c r="C24" s="12">
        <v>0.81</v>
      </c>
      <c r="D24" s="13">
        <f t="shared" si="0"/>
        <v>6.6700000000000093E-2</v>
      </c>
      <c r="E24" s="11">
        <v>0.15679999999999999</v>
      </c>
      <c r="F24" s="1">
        <v>0.19500000000000001</v>
      </c>
      <c r="G24" s="11">
        <f t="shared" si="1"/>
        <v>3.8200000000000012E-2</v>
      </c>
      <c r="H24" s="1">
        <v>0.320770235796286</v>
      </c>
      <c r="I24" s="1">
        <v>0.28145548783652197</v>
      </c>
      <c r="J24" s="11">
        <f t="shared" si="2"/>
        <v>-3.9314747959764029E-2</v>
      </c>
      <c r="K24" s="1">
        <v>0.30793402018830002</v>
      </c>
      <c r="L24" s="1">
        <v>0.25431537848144198</v>
      </c>
      <c r="M24" s="11">
        <f t="shared" si="3"/>
        <v>-5.3618641706858039E-2</v>
      </c>
      <c r="N24" s="3">
        <v>2</v>
      </c>
      <c r="O24" s="11">
        <f t="shared" si="4"/>
        <v>1.1966610333378036E-2</v>
      </c>
    </row>
    <row r="25" spans="1:15" x14ac:dyDescent="0.35">
      <c r="A25" s="10" t="s">
        <v>33</v>
      </c>
      <c r="B25" s="11">
        <v>0.76859999999999995</v>
      </c>
      <c r="C25" s="12">
        <v>0.83599999999999997</v>
      </c>
      <c r="D25" s="13">
        <f t="shared" si="0"/>
        <v>6.7400000000000015E-2</v>
      </c>
      <c r="E25" s="11">
        <v>0.17680000000000001</v>
      </c>
      <c r="F25" s="1">
        <v>0.19800000000000001</v>
      </c>
      <c r="G25" s="11">
        <f t="shared" si="1"/>
        <v>2.1199999999999997E-2</v>
      </c>
      <c r="H25" s="1">
        <v>0.392914813282014</v>
      </c>
      <c r="I25" s="1">
        <v>0.296624225228525</v>
      </c>
      <c r="J25" s="11">
        <f t="shared" si="2"/>
        <v>-9.6290588053489001E-2</v>
      </c>
      <c r="K25" s="1">
        <v>0.47608990091713399</v>
      </c>
      <c r="L25" s="1">
        <v>0.315283879922098</v>
      </c>
      <c r="M25" s="11">
        <f t="shared" si="3"/>
        <v>-0.16080602099503599</v>
      </c>
      <c r="N25" s="3">
        <v>2</v>
      </c>
      <c r="O25" s="11">
        <f t="shared" si="4"/>
        <v>-0.16849660904852498</v>
      </c>
    </row>
    <row r="26" spans="1:15" x14ac:dyDescent="0.35">
      <c r="A26" s="10" t="s">
        <v>34</v>
      </c>
      <c r="B26" s="11">
        <v>0.73699999999999999</v>
      </c>
      <c r="C26" s="12">
        <v>0.88900000000000001</v>
      </c>
      <c r="D26" s="13">
        <f t="shared" si="0"/>
        <v>0.15200000000000002</v>
      </c>
      <c r="E26" s="11">
        <v>4.1500000000000002E-2</v>
      </c>
      <c r="F26" s="1">
        <v>7.4999999999999997E-2</v>
      </c>
      <c r="G26" s="11">
        <f t="shared" si="1"/>
        <v>3.3499999999999995E-2</v>
      </c>
      <c r="H26" s="1">
        <v>0.210151948991675</v>
      </c>
      <c r="I26" s="1">
        <v>0.219754267120328</v>
      </c>
      <c r="J26" s="11">
        <f t="shared" si="2"/>
        <v>9.6023181286530035E-3</v>
      </c>
      <c r="K26" s="1">
        <v>0.19263166912541901</v>
      </c>
      <c r="L26" s="1">
        <v>0.17751717201521</v>
      </c>
      <c r="M26" s="11">
        <f t="shared" si="3"/>
        <v>-1.5114497110209013E-2</v>
      </c>
      <c r="N26" s="3">
        <v>3</v>
      </c>
      <c r="O26" s="11">
        <f t="shared" si="4"/>
        <v>0.17998782101844402</v>
      </c>
    </row>
    <row r="27" spans="1:15" x14ac:dyDescent="0.35">
      <c r="A27" s="10" t="s">
        <v>35</v>
      </c>
      <c r="B27" s="11">
        <v>0.8125</v>
      </c>
      <c r="C27" s="12">
        <v>0.89800000000000002</v>
      </c>
      <c r="D27" s="13">
        <f t="shared" si="0"/>
        <v>8.550000000000002E-2</v>
      </c>
      <c r="E27" s="11">
        <v>7.8700000000000006E-2</v>
      </c>
      <c r="F27" s="1">
        <v>0.121</v>
      </c>
      <c r="G27" s="11">
        <f t="shared" si="1"/>
        <v>4.229999999999999E-2</v>
      </c>
      <c r="H27" s="1">
        <v>0.35237731882196299</v>
      </c>
      <c r="I27" s="1">
        <v>0.28480975842710099</v>
      </c>
      <c r="J27" s="11">
        <f t="shared" si="2"/>
        <v>-6.7567560394862003E-2</v>
      </c>
      <c r="K27" s="1">
        <v>0.31531917216710598</v>
      </c>
      <c r="L27" s="1">
        <v>0.23906405691240798</v>
      </c>
      <c r="M27" s="11">
        <f t="shared" si="3"/>
        <v>-7.6255115254697997E-2</v>
      </c>
      <c r="N27" s="3">
        <v>2</v>
      </c>
      <c r="O27" s="11">
        <f t="shared" si="4"/>
        <v>-1.6022675649559975E-2</v>
      </c>
    </row>
    <row r="28" spans="1:15" x14ac:dyDescent="0.35">
      <c r="A28" s="10" t="s">
        <v>36</v>
      </c>
      <c r="B28" s="11">
        <v>0.82199999999999984</v>
      </c>
      <c r="C28" s="12">
        <v>0.85799999999999998</v>
      </c>
      <c r="D28" s="13">
        <f t="shared" si="0"/>
        <v>3.6000000000000143E-2</v>
      </c>
      <c r="E28" s="11">
        <v>0.1229</v>
      </c>
      <c r="F28" s="1">
        <v>0.157</v>
      </c>
      <c r="G28" s="11">
        <f t="shared" si="1"/>
        <v>3.4100000000000005E-2</v>
      </c>
      <c r="H28" s="1">
        <v>0.41528659953913705</v>
      </c>
      <c r="I28" s="1">
        <v>0.291125073351922</v>
      </c>
      <c r="J28" s="11">
        <f t="shared" si="2"/>
        <v>-0.12416152618721504</v>
      </c>
      <c r="K28" s="1">
        <v>0.45626918653691301</v>
      </c>
      <c r="L28" s="1">
        <v>0.28537523489635797</v>
      </c>
      <c r="M28" s="11">
        <f t="shared" si="3"/>
        <v>-0.17089395164055504</v>
      </c>
      <c r="N28" s="3">
        <v>2</v>
      </c>
      <c r="O28" s="11">
        <f t="shared" si="4"/>
        <v>-0.22495547782776992</v>
      </c>
    </row>
    <row r="29" spans="1:15" x14ac:dyDescent="0.35">
      <c r="A29" s="10" t="s">
        <v>37</v>
      </c>
      <c r="B29" s="11">
        <v>0.86</v>
      </c>
      <c r="C29" s="12">
        <v>0.871</v>
      </c>
      <c r="D29" s="13">
        <f t="shared" si="0"/>
        <v>1.100000000000001E-2</v>
      </c>
      <c r="E29" s="11">
        <v>7.8899999999999998E-2</v>
      </c>
      <c r="F29" s="1">
        <v>0.11799999999999999</v>
      </c>
      <c r="G29" s="11">
        <f t="shared" si="1"/>
        <v>3.9099999999999996E-2</v>
      </c>
      <c r="H29" s="1">
        <v>0.34838266188426203</v>
      </c>
      <c r="I29" s="1">
        <v>0.28821483868079401</v>
      </c>
      <c r="J29" s="11">
        <f t="shared" si="2"/>
        <v>-6.0167823203468029E-2</v>
      </c>
      <c r="K29" s="1">
        <v>0.32793382884820099</v>
      </c>
      <c r="L29" s="1">
        <v>0.309583747275962</v>
      </c>
      <c r="M29" s="11">
        <f t="shared" si="3"/>
        <v>-1.8350081572238996E-2</v>
      </c>
      <c r="N29" s="3">
        <v>2</v>
      </c>
      <c r="O29" s="11">
        <f t="shared" si="4"/>
        <v>-2.841790477570702E-2</v>
      </c>
    </row>
    <row r="30" spans="1:15" x14ac:dyDescent="0.35">
      <c r="A30" s="10" t="s">
        <v>38</v>
      </c>
      <c r="B30" s="11">
        <v>0.62</v>
      </c>
      <c r="C30" s="12">
        <v>0.81699999999999995</v>
      </c>
      <c r="D30" s="13">
        <f t="shared" si="0"/>
        <v>0.19699999999999995</v>
      </c>
      <c r="E30" s="11">
        <v>0.16289999999999999</v>
      </c>
      <c r="F30" s="1">
        <v>0.17399999999999999</v>
      </c>
      <c r="G30" s="11">
        <f t="shared" si="1"/>
        <v>1.1099999999999999E-2</v>
      </c>
      <c r="H30" s="1">
        <v>0.26335336547127697</v>
      </c>
      <c r="I30" s="1">
        <v>0.288016356381742</v>
      </c>
      <c r="J30" s="11">
        <f t="shared" si="2"/>
        <v>2.4662990910465032E-2</v>
      </c>
      <c r="K30" s="1">
        <v>0.28576969124324703</v>
      </c>
      <c r="L30" s="1">
        <v>0.20822037625716699</v>
      </c>
      <c r="M30" s="11">
        <f t="shared" si="3"/>
        <v>-7.7549314986080031E-2</v>
      </c>
      <c r="N30" s="3">
        <v>3</v>
      </c>
      <c r="O30" s="11">
        <f t="shared" si="4"/>
        <v>0.15521367592438495</v>
      </c>
    </row>
    <row r="31" spans="1:15" x14ac:dyDescent="0.35">
      <c r="A31" s="10" t="s">
        <v>39</v>
      </c>
      <c r="B31" s="11">
        <v>0.8609</v>
      </c>
      <c r="C31" s="12">
        <v>0.877</v>
      </c>
      <c r="D31" s="13">
        <f t="shared" si="0"/>
        <v>1.6100000000000003E-2</v>
      </c>
      <c r="E31" s="11">
        <v>0.16930000000000001</v>
      </c>
      <c r="F31" s="1">
        <v>0.19500000000000001</v>
      </c>
      <c r="G31" s="11">
        <f t="shared" si="1"/>
        <v>2.5700000000000001E-2</v>
      </c>
      <c r="H31" s="1">
        <v>0.39577425713606301</v>
      </c>
      <c r="I31" s="1">
        <v>0.32818772636673005</v>
      </c>
      <c r="J31" s="11">
        <f t="shared" si="2"/>
        <v>-6.7586530769332964E-2</v>
      </c>
      <c r="K31" s="1">
        <v>0.43588664888706397</v>
      </c>
      <c r="L31" s="1">
        <v>0.28963188480524199</v>
      </c>
      <c r="M31" s="11">
        <f t="shared" si="3"/>
        <v>-0.14625476408182198</v>
      </c>
      <c r="N31" s="3">
        <v>2</v>
      </c>
      <c r="O31" s="11">
        <f t="shared" si="4"/>
        <v>-0.17204129485115494</v>
      </c>
    </row>
    <row r="32" spans="1:15" x14ac:dyDescent="0.35">
      <c r="A32" s="10" t="s">
        <v>40</v>
      </c>
      <c r="B32" s="11">
        <v>0.83169999999999999</v>
      </c>
      <c r="C32" s="12">
        <v>0.85199999999999998</v>
      </c>
      <c r="D32" s="13">
        <f t="shared" si="0"/>
        <v>2.0299999999999985E-2</v>
      </c>
      <c r="E32" s="11">
        <v>0.20469999999999999</v>
      </c>
      <c r="F32" s="1">
        <v>0.27800000000000002</v>
      </c>
      <c r="G32" s="11">
        <f t="shared" si="1"/>
        <v>7.3300000000000032E-2</v>
      </c>
      <c r="H32" s="1">
        <v>0.44736593521408102</v>
      </c>
      <c r="I32" s="1">
        <v>0.41577260109259301</v>
      </c>
      <c r="J32" s="11">
        <f t="shared" si="2"/>
        <v>-3.1593334121488015E-2</v>
      </c>
      <c r="K32" s="1">
        <v>0.46829674745511096</v>
      </c>
      <c r="L32" s="1">
        <v>0.331445408564013</v>
      </c>
      <c r="M32" s="11">
        <f t="shared" si="3"/>
        <v>-0.13685133889109796</v>
      </c>
      <c r="N32" s="3">
        <v>2</v>
      </c>
      <c r="O32" s="11">
        <f t="shared" si="4"/>
        <v>-7.4844673012585961E-2</v>
      </c>
    </row>
    <row r="33" spans="1:15" x14ac:dyDescent="0.35">
      <c r="A33" s="18" t="s">
        <v>66</v>
      </c>
      <c r="B33" s="11">
        <v>0.63</v>
      </c>
      <c r="C33" s="12">
        <v>0.76600000000000001</v>
      </c>
      <c r="D33" s="13">
        <f t="shared" si="0"/>
        <v>0.13600000000000001</v>
      </c>
      <c r="E33" s="11">
        <v>0.10100000000000001</v>
      </c>
      <c r="F33" s="1">
        <v>0.124</v>
      </c>
      <c r="G33" s="11">
        <f t="shared" si="1"/>
        <v>2.2999999999999993E-2</v>
      </c>
      <c r="H33" s="1">
        <v>0.22145860028544501</v>
      </c>
      <c r="I33" s="1">
        <v>0.18425365789623702</v>
      </c>
      <c r="J33" s="11">
        <f t="shared" si="2"/>
        <v>-3.720494238920799E-2</v>
      </c>
      <c r="K33" s="1">
        <v>0.237856784765447</v>
      </c>
      <c r="L33" s="1">
        <v>0.12691352244036</v>
      </c>
      <c r="M33" s="11">
        <f t="shared" si="3"/>
        <v>-0.110943262325087</v>
      </c>
      <c r="N33" s="3">
        <v>2</v>
      </c>
      <c r="O33" s="11">
        <f t="shared" si="4"/>
        <v>1.0851795285705013E-2</v>
      </c>
    </row>
    <row r="34" spans="1:15" x14ac:dyDescent="0.35">
      <c r="A34" s="10" t="s">
        <v>41</v>
      </c>
      <c r="B34" s="11">
        <v>0.76800000000000002</v>
      </c>
      <c r="C34" s="12">
        <v>0.86699999999999999</v>
      </c>
      <c r="D34" s="13">
        <f t="shared" ref="D34:D65" si="5">C34-B34</f>
        <v>9.8999999999999977E-2</v>
      </c>
      <c r="E34" s="11">
        <v>0.22670000000000001</v>
      </c>
      <c r="F34" s="1">
        <v>0.29599999999999999</v>
      </c>
      <c r="G34" s="11">
        <f t="shared" si="1"/>
        <v>6.9299999999999973E-2</v>
      </c>
      <c r="H34" s="1">
        <v>0.35135104385459998</v>
      </c>
      <c r="I34" s="1">
        <v>0.32299516027673597</v>
      </c>
      <c r="J34" s="11">
        <f t="shared" si="2"/>
        <v>-2.8355883577864005E-2</v>
      </c>
      <c r="K34" s="1">
        <v>0.30016594654217998</v>
      </c>
      <c r="L34" s="1">
        <v>0.28391319865868497</v>
      </c>
      <c r="M34" s="11">
        <f t="shared" si="3"/>
        <v>-1.6252747883495011E-2</v>
      </c>
      <c r="N34" s="3">
        <v>2</v>
      </c>
      <c r="O34" s="11">
        <f t="shared" si="4"/>
        <v>0.12369136853864093</v>
      </c>
    </row>
    <row r="35" spans="1:15" x14ac:dyDescent="0.35">
      <c r="A35" s="10" t="s">
        <v>42</v>
      </c>
      <c r="B35" s="11">
        <v>0.77900000000000003</v>
      </c>
      <c r="C35" s="12">
        <v>0.86399999999999999</v>
      </c>
      <c r="D35" s="13">
        <f t="shared" si="5"/>
        <v>8.4999999999999964E-2</v>
      </c>
      <c r="E35" s="11">
        <v>0.1729</v>
      </c>
      <c r="F35" s="1">
        <v>0.20499999999999999</v>
      </c>
      <c r="G35" s="11">
        <f t="shared" si="1"/>
        <v>3.209999999999999E-2</v>
      </c>
      <c r="H35" s="1">
        <v>0.31101138967682401</v>
      </c>
      <c r="I35" s="1">
        <v>0.25688572492384498</v>
      </c>
      <c r="J35" s="11">
        <f t="shared" si="2"/>
        <v>-5.412566475297903E-2</v>
      </c>
      <c r="K35" s="1">
        <v>0.36956668881608501</v>
      </c>
      <c r="L35" s="1">
        <v>0.25381469789698596</v>
      </c>
      <c r="M35" s="11">
        <f t="shared" si="3"/>
        <v>-0.11575199091909905</v>
      </c>
      <c r="N35" s="3">
        <v>2</v>
      </c>
      <c r="O35" s="11">
        <f t="shared" si="4"/>
        <v>-5.2777655672078122E-2</v>
      </c>
    </row>
    <row r="36" spans="1:15" x14ac:dyDescent="0.35">
      <c r="A36" s="10" t="s">
        <v>43</v>
      </c>
      <c r="B36" s="11">
        <v>0.86250000000000004</v>
      </c>
      <c r="C36" s="12">
        <v>0.85099999999999998</v>
      </c>
      <c r="D36" s="13">
        <f t="shared" si="5"/>
        <v>-1.1500000000000066E-2</v>
      </c>
      <c r="E36" s="11">
        <v>7.7600000000000002E-2</v>
      </c>
      <c r="F36" s="1">
        <v>0.13500000000000001</v>
      </c>
      <c r="G36" s="11">
        <f t="shared" si="1"/>
        <v>5.7400000000000007E-2</v>
      </c>
      <c r="H36" s="1">
        <v>0.34069062637485703</v>
      </c>
      <c r="I36" s="1">
        <v>0.27069071990174298</v>
      </c>
      <c r="J36" s="11">
        <f t="shared" si="2"/>
        <v>-6.9999906473114049E-2</v>
      </c>
      <c r="K36" s="1">
        <v>0.42572593815897103</v>
      </c>
      <c r="L36" s="1">
        <v>0.28204393053348698</v>
      </c>
      <c r="M36" s="11">
        <f t="shared" si="3"/>
        <v>-0.14368200762548405</v>
      </c>
      <c r="N36" s="3">
        <v>1</v>
      </c>
      <c r="O36" s="11">
        <f t="shared" si="4"/>
        <v>-0.16778191409859816</v>
      </c>
    </row>
    <row r="37" spans="1:15" x14ac:dyDescent="0.35">
      <c r="A37" s="10" t="s">
        <v>44</v>
      </c>
      <c r="B37" s="11">
        <v>0.8</v>
      </c>
      <c r="C37" s="12">
        <v>0.86199999999999999</v>
      </c>
      <c r="D37" s="13">
        <f t="shared" si="5"/>
        <v>6.1999999999999944E-2</v>
      </c>
      <c r="E37" s="11">
        <v>0.1244</v>
      </c>
      <c r="F37" s="1">
        <v>0.17100000000000001</v>
      </c>
      <c r="G37" s="11">
        <f t="shared" si="1"/>
        <v>4.6600000000000016E-2</v>
      </c>
      <c r="H37" s="1">
        <v>0.368935037224634</v>
      </c>
      <c r="I37" s="1">
        <v>0.33128060552712396</v>
      </c>
      <c r="J37" s="11">
        <f t="shared" si="2"/>
        <v>-3.7654431697510038E-2</v>
      </c>
      <c r="K37" s="1">
        <v>0.389104674655118</v>
      </c>
      <c r="L37" s="1">
        <v>0.290160372478038</v>
      </c>
      <c r="M37" s="11">
        <f t="shared" si="3"/>
        <v>-9.8944302177080001E-2</v>
      </c>
      <c r="N37" s="3">
        <v>2</v>
      </c>
      <c r="O37" s="11">
        <f t="shared" si="4"/>
        <v>-2.7998733874590079E-2</v>
      </c>
    </row>
    <row r="38" spans="1:15" x14ac:dyDescent="0.35">
      <c r="A38" s="18" t="s">
        <v>65</v>
      </c>
      <c r="B38" s="11">
        <v>0.84799999999999998</v>
      </c>
      <c r="C38" s="12">
        <v>0.80100000000000005</v>
      </c>
      <c r="D38" s="13">
        <f t="shared" si="5"/>
        <v>-4.6999999999999931E-2</v>
      </c>
      <c r="E38" s="11">
        <v>0.1031</v>
      </c>
      <c r="F38" s="1">
        <v>9.0999999999999998E-2</v>
      </c>
      <c r="G38" s="11">
        <f t="shared" si="1"/>
        <v>-1.21E-2</v>
      </c>
      <c r="H38" s="1">
        <v>0.26718146013035898</v>
      </c>
      <c r="I38" s="1">
        <v>0.21277811528129098</v>
      </c>
      <c r="J38" s="11">
        <f t="shared" si="2"/>
        <v>-5.4403344849068003E-2</v>
      </c>
      <c r="K38" s="1">
        <v>0.27279557158079798</v>
      </c>
      <c r="L38" s="1">
        <v>0.15929500967180299</v>
      </c>
      <c r="M38" s="11">
        <f t="shared" si="3"/>
        <v>-0.11350056190899499</v>
      </c>
      <c r="N38" s="3">
        <v>0</v>
      </c>
      <c r="O38" s="11">
        <f t="shared" si="4"/>
        <v>-0.22700390675806292</v>
      </c>
    </row>
    <row r="39" spans="1:15" x14ac:dyDescent="0.35">
      <c r="A39" s="10" t="s">
        <v>45</v>
      </c>
      <c r="B39" s="11">
        <v>0.6765000000000001</v>
      </c>
      <c r="C39" s="12">
        <v>0.81299999999999994</v>
      </c>
      <c r="D39" s="13">
        <f t="shared" si="5"/>
        <v>0.13649999999999984</v>
      </c>
      <c r="E39" s="11">
        <v>0.13589999999999999</v>
      </c>
      <c r="F39" s="1">
        <v>0.15</v>
      </c>
      <c r="G39" s="11">
        <f t="shared" si="1"/>
        <v>1.4100000000000001E-2</v>
      </c>
      <c r="H39" s="1">
        <v>0.32652748241226598</v>
      </c>
      <c r="I39" s="1">
        <v>0.27785791069278598</v>
      </c>
      <c r="J39" s="11">
        <f t="shared" si="2"/>
        <v>-4.8669571719479998E-2</v>
      </c>
      <c r="K39" s="1">
        <v>0.32747867579438794</v>
      </c>
      <c r="L39" s="1">
        <v>0.22027594287105298</v>
      </c>
      <c r="M39" s="11">
        <f t="shared" si="3"/>
        <v>-0.10720273292333496</v>
      </c>
      <c r="N39" s="3">
        <v>2</v>
      </c>
      <c r="O39" s="11">
        <f t="shared" si="4"/>
        <v>-5.2723046428151121E-3</v>
      </c>
    </row>
    <row r="40" spans="1:15" x14ac:dyDescent="0.35">
      <c r="A40" s="10" t="s">
        <v>46</v>
      </c>
      <c r="B40" s="11">
        <v>0.82599999999999996</v>
      </c>
      <c r="C40" s="12">
        <v>0.87</v>
      </c>
      <c r="D40" s="13">
        <f t="shared" si="5"/>
        <v>4.4000000000000039E-2</v>
      </c>
      <c r="E40" s="11">
        <v>0.1353</v>
      </c>
      <c r="F40" s="1">
        <v>0.187</v>
      </c>
      <c r="G40" s="11">
        <f t="shared" si="1"/>
        <v>5.1699999999999996E-2</v>
      </c>
      <c r="H40" s="1">
        <v>0.37960160131487197</v>
      </c>
      <c r="I40" s="1">
        <v>0.305676333630575</v>
      </c>
      <c r="J40" s="11">
        <f t="shared" si="2"/>
        <v>-7.3925267684296969E-2</v>
      </c>
      <c r="K40" s="1">
        <v>0.38880155383263298</v>
      </c>
      <c r="L40" s="1">
        <v>0.27410035989877102</v>
      </c>
      <c r="M40" s="11">
        <f t="shared" si="3"/>
        <v>-0.11470119393386197</v>
      </c>
      <c r="N40" s="3">
        <v>2</v>
      </c>
      <c r="O40" s="11">
        <f t="shared" si="4"/>
        <v>-9.2926461618158901E-2</v>
      </c>
    </row>
    <row r="41" spans="1:15" x14ac:dyDescent="0.35">
      <c r="A41" s="10" t="s">
        <v>47</v>
      </c>
      <c r="B41" s="11">
        <v>0.77300000000000002</v>
      </c>
      <c r="C41" s="12">
        <v>0.83299999999999996</v>
      </c>
      <c r="D41" s="13">
        <f t="shared" si="5"/>
        <v>5.9999999999999942E-2</v>
      </c>
      <c r="E41" s="11">
        <v>0.1201</v>
      </c>
      <c r="F41" s="1">
        <v>0.20899999999999999</v>
      </c>
      <c r="G41" s="11">
        <f t="shared" si="1"/>
        <v>8.8899999999999993E-2</v>
      </c>
      <c r="H41" s="1">
        <v>0.33378524817061606</v>
      </c>
      <c r="I41" s="1">
        <v>0.31320304125993997</v>
      </c>
      <c r="J41" s="11">
        <f t="shared" si="2"/>
        <v>-2.0582206910676082E-2</v>
      </c>
      <c r="K41" s="1">
        <v>0.33902590365308904</v>
      </c>
      <c r="L41" s="1">
        <v>0.23651580620635498</v>
      </c>
      <c r="M41" s="11">
        <f t="shared" si="3"/>
        <v>-0.10251009744673406</v>
      </c>
      <c r="N41" s="3">
        <v>2</v>
      </c>
      <c r="O41" s="11">
        <f t="shared" si="4"/>
        <v>2.5807695642589779E-2</v>
      </c>
    </row>
    <row r="42" spans="1:15" x14ac:dyDescent="0.35">
      <c r="A42" s="10" t="s">
        <v>48</v>
      </c>
      <c r="B42" s="11">
        <v>0.73599999999999999</v>
      </c>
      <c r="C42" s="12">
        <v>0.83799999999999997</v>
      </c>
      <c r="D42" s="13">
        <f t="shared" si="5"/>
        <v>0.10199999999999998</v>
      </c>
      <c r="E42" s="11">
        <v>0.14380000000000001</v>
      </c>
      <c r="F42" s="1">
        <v>0.17899999999999999</v>
      </c>
      <c r="G42" s="11">
        <f t="shared" si="1"/>
        <v>3.5199999999999981E-2</v>
      </c>
      <c r="H42" s="1">
        <v>0.26590337414099602</v>
      </c>
      <c r="I42" s="1">
        <v>0.26563490907696802</v>
      </c>
      <c r="J42" s="11">
        <f t="shared" si="2"/>
        <v>-2.6846506402800063E-4</v>
      </c>
      <c r="K42" s="1">
        <v>0.31753569782514302</v>
      </c>
      <c r="L42" s="1">
        <v>0.220217348549862</v>
      </c>
      <c r="M42" s="11">
        <f t="shared" si="3"/>
        <v>-9.7318349275281019E-2</v>
      </c>
      <c r="N42" s="3">
        <v>2</v>
      </c>
      <c r="O42" s="11">
        <f t="shared" si="4"/>
        <v>3.9613185660690942E-2</v>
      </c>
    </row>
    <row r="43" spans="1:15" x14ac:dyDescent="0.35">
      <c r="A43" s="10" t="s">
        <v>49</v>
      </c>
      <c r="B43" s="11">
        <v>0.83389999999999997</v>
      </c>
      <c r="C43" s="12">
        <v>0.82099999999999995</v>
      </c>
      <c r="D43" s="13">
        <f t="shared" si="5"/>
        <v>-1.2900000000000023E-2</v>
      </c>
      <c r="E43" s="11">
        <v>0.1181</v>
      </c>
      <c r="F43" s="1">
        <v>0.124</v>
      </c>
      <c r="G43" s="11">
        <f t="shared" si="1"/>
        <v>5.9000000000000025E-3</v>
      </c>
      <c r="H43" s="1">
        <v>0.35298071163444705</v>
      </c>
      <c r="I43" s="1">
        <v>0.311222554645537</v>
      </c>
      <c r="J43" s="11">
        <f t="shared" si="2"/>
        <v>-4.1758156988910056E-2</v>
      </c>
      <c r="K43" s="1">
        <v>0.41678148321971004</v>
      </c>
      <c r="L43" s="1">
        <v>0.32233452086484904</v>
      </c>
      <c r="M43" s="11">
        <f t="shared" si="3"/>
        <v>-9.4446962354860997E-2</v>
      </c>
      <c r="N43" s="3">
        <v>1</v>
      </c>
      <c r="O43" s="11">
        <f t="shared" si="4"/>
        <v>-0.14320511934377106</v>
      </c>
    </row>
    <row r="44" spans="1:15" x14ac:dyDescent="0.35">
      <c r="A44" s="10" t="s">
        <v>50</v>
      </c>
      <c r="B44" s="11">
        <v>0.85499999999999998</v>
      </c>
      <c r="C44" s="12">
        <v>0.90400000000000003</v>
      </c>
      <c r="D44" s="13">
        <f t="shared" si="5"/>
        <v>4.9000000000000044E-2</v>
      </c>
      <c r="E44" s="11">
        <v>8.5300000000000001E-2</v>
      </c>
      <c r="F44" s="1">
        <v>0.14000000000000001</v>
      </c>
      <c r="G44" s="11">
        <f t="shared" si="1"/>
        <v>5.4700000000000013E-2</v>
      </c>
      <c r="H44" s="1">
        <v>0.27045008734192799</v>
      </c>
      <c r="I44" s="1">
        <v>0.28038897385802497</v>
      </c>
      <c r="J44" s="11">
        <f t="shared" si="2"/>
        <v>9.9388865160969786E-3</v>
      </c>
      <c r="K44" s="1">
        <v>0.238685301548965</v>
      </c>
      <c r="L44" s="1">
        <v>0.24777982439315699</v>
      </c>
      <c r="M44" s="11">
        <f t="shared" si="3"/>
        <v>9.0945228441919879E-3</v>
      </c>
      <c r="N44" s="3">
        <v>4</v>
      </c>
      <c r="O44" s="11">
        <f t="shared" si="4"/>
        <v>0.12273340936028902</v>
      </c>
    </row>
    <row r="45" spans="1:15" x14ac:dyDescent="0.35">
      <c r="A45" s="10" t="s">
        <v>51</v>
      </c>
      <c r="B45" s="11">
        <v>0.8590000000000001</v>
      </c>
      <c r="C45" s="12">
        <v>0.89700000000000002</v>
      </c>
      <c r="D45" s="13">
        <f t="shared" si="5"/>
        <v>3.7999999999999923E-2</v>
      </c>
      <c r="E45" s="11">
        <v>0.1585</v>
      </c>
      <c r="F45" s="1">
        <v>0.20899999999999999</v>
      </c>
      <c r="G45" s="11">
        <f t="shared" si="1"/>
        <v>5.0499999999999989E-2</v>
      </c>
      <c r="H45" s="1">
        <v>0.26518061179539498</v>
      </c>
      <c r="I45" s="1">
        <v>0.232190396808199</v>
      </c>
      <c r="J45" s="11">
        <f t="shared" si="2"/>
        <v>-3.2990214987195982E-2</v>
      </c>
      <c r="K45" s="1">
        <v>0.400127806325632</v>
      </c>
      <c r="L45" s="1">
        <v>0.23774725966107599</v>
      </c>
      <c r="M45" s="11">
        <f t="shared" si="3"/>
        <v>-0.16238054666455601</v>
      </c>
      <c r="N45" s="3">
        <v>2</v>
      </c>
      <c r="O45" s="11">
        <f t="shared" si="4"/>
        <v>-0.10687076165175208</v>
      </c>
    </row>
    <row r="46" spans="1:15" x14ac:dyDescent="0.35">
      <c r="A46" s="10" t="s">
        <v>52</v>
      </c>
      <c r="B46" s="11">
        <v>0.76</v>
      </c>
      <c r="C46" s="12">
        <v>0.88200000000000001</v>
      </c>
      <c r="D46" s="13">
        <f t="shared" si="5"/>
        <v>0.122</v>
      </c>
      <c r="E46" s="11">
        <v>0.22189999999999999</v>
      </c>
      <c r="F46" s="1">
        <v>0.22500000000000001</v>
      </c>
      <c r="G46" s="11">
        <f t="shared" si="1"/>
        <v>3.1000000000000194E-3</v>
      </c>
      <c r="H46" s="1">
        <v>0.35430686791497001</v>
      </c>
      <c r="I46" s="1">
        <v>0.35664924145319898</v>
      </c>
      <c r="J46" s="11">
        <f t="shared" si="2"/>
        <v>2.3423735382289701E-3</v>
      </c>
      <c r="K46" s="1">
        <v>0.34914962559795698</v>
      </c>
      <c r="L46" s="1">
        <v>0.34504984701820901</v>
      </c>
      <c r="M46" s="11">
        <f t="shared" si="3"/>
        <v>-4.0997785797479702E-3</v>
      </c>
      <c r="N46" s="3">
        <v>3</v>
      </c>
      <c r="O46" s="11">
        <f t="shared" si="4"/>
        <v>0.12334259495848102</v>
      </c>
    </row>
    <row r="47" spans="1:15" x14ac:dyDescent="0.35">
      <c r="A47" s="10" t="s">
        <v>53</v>
      </c>
      <c r="B47" s="11">
        <v>0.87460000000000004</v>
      </c>
      <c r="C47" s="12">
        <v>0.82799999999999996</v>
      </c>
      <c r="D47" s="13">
        <f t="shared" si="5"/>
        <v>-4.6600000000000086E-2</v>
      </c>
      <c r="E47" s="11">
        <v>0.19620000000000001</v>
      </c>
      <c r="F47" s="1">
        <v>0.22800000000000001</v>
      </c>
      <c r="G47" s="11">
        <f t="shared" si="1"/>
        <v>3.1799999999999995E-2</v>
      </c>
      <c r="H47" s="1">
        <v>0.443713528953185</v>
      </c>
      <c r="I47" s="1">
        <v>0.34463480057394896</v>
      </c>
      <c r="J47" s="11">
        <f t="shared" si="2"/>
        <v>-9.9078728379236036E-2</v>
      </c>
      <c r="K47" s="1">
        <v>0.459970847484307</v>
      </c>
      <c r="L47" s="1">
        <v>0.269159094489059</v>
      </c>
      <c r="M47" s="11">
        <f t="shared" si="3"/>
        <v>-0.190811752995248</v>
      </c>
      <c r="N47" s="3">
        <v>1</v>
      </c>
      <c r="O47" s="11">
        <f t="shared" si="4"/>
        <v>-0.30469048137448412</v>
      </c>
    </row>
    <row r="48" spans="1:15" x14ac:dyDescent="0.35">
      <c r="A48" s="10" t="s">
        <v>54</v>
      </c>
      <c r="B48" s="11">
        <v>0.82</v>
      </c>
      <c r="C48" s="12">
        <v>0.89100000000000001</v>
      </c>
      <c r="D48" s="13">
        <f t="shared" si="5"/>
        <v>7.1000000000000063E-2</v>
      </c>
      <c r="E48" s="11">
        <v>0.24779999999999999</v>
      </c>
      <c r="F48" s="1">
        <v>0.252</v>
      </c>
      <c r="G48" s="11">
        <f t="shared" si="1"/>
        <v>4.2000000000000093E-3</v>
      </c>
      <c r="H48" s="1">
        <v>0.35786020885185599</v>
      </c>
      <c r="I48" s="1">
        <v>0.30978746046057498</v>
      </c>
      <c r="J48" s="11">
        <f t="shared" si="2"/>
        <v>-4.8072748391281006E-2</v>
      </c>
      <c r="K48" s="1">
        <v>0.39747009402738298</v>
      </c>
      <c r="L48" s="1">
        <v>0.31210894004060497</v>
      </c>
      <c r="M48" s="11">
        <f t="shared" si="3"/>
        <v>-8.5361153986778016E-2</v>
      </c>
      <c r="N48" s="3">
        <v>2</v>
      </c>
      <c r="O48" s="11">
        <f t="shared" si="4"/>
        <v>-5.8233902378058949E-2</v>
      </c>
    </row>
    <row r="49" spans="1:15" x14ac:dyDescent="0.35">
      <c r="A49" s="18" t="s">
        <v>63</v>
      </c>
      <c r="B49" s="11">
        <v>0.7659999999999999</v>
      </c>
      <c r="C49" s="12">
        <v>0.83599999999999997</v>
      </c>
      <c r="D49" s="13">
        <f t="shared" si="5"/>
        <v>7.0000000000000062E-2</v>
      </c>
      <c r="E49" s="11">
        <v>0.17849999999999999</v>
      </c>
      <c r="F49" s="1">
        <v>0.20399999999999999</v>
      </c>
      <c r="G49" s="11">
        <f t="shared" si="1"/>
        <v>2.5499999999999995E-2</v>
      </c>
      <c r="H49" s="1">
        <v>0.36999924471413004</v>
      </c>
      <c r="I49" s="1">
        <v>0.31782194561127602</v>
      </c>
      <c r="J49" s="11">
        <f t="shared" si="2"/>
        <v>-5.2177299102854013E-2</v>
      </c>
      <c r="K49" s="1">
        <v>0.40445347750024097</v>
      </c>
      <c r="L49" s="1">
        <v>0.27805569828395099</v>
      </c>
      <c r="M49" s="11">
        <f t="shared" si="3"/>
        <v>-0.12639777921628997</v>
      </c>
      <c r="N49" s="3">
        <v>2</v>
      </c>
      <c r="O49" s="11">
        <f t="shared" si="4"/>
        <v>-8.307507831914393E-2</v>
      </c>
    </row>
    <row r="50" spans="1:15" x14ac:dyDescent="0.35">
      <c r="A50" s="10" t="s">
        <v>55</v>
      </c>
      <c r="B50" s="11">
        <v>0.76500000000000001</v>
      </c>
      <c r="C50" s="12">
        <v>0.91200000000000003</v>
      </c>
      <c r="D50" s="13">
        <f t="shared" si="5"/>
        <v>0.14700000000000002</v>
      </c>
      <c r="E50" s="11">
        <v>8.5699999999999998E-2</v>
      </c>
      <c r="F50" s="1">
        <v>0.1</v>
      </c>
      <c r="G50" s="11">
        <f t="shared" si="1"/>
        <v>1.4300000000000007E-2</v>
      </c>
      <c r="H50" s="1">
        <v>0.24126363528775802</v>
      </c>
      <c r="I50" s="1">
        <v>0.21664255042498801</v>
      </c>
      <c r="J50" s="11">
        <f t="shared" si="2"/>
        <v>-2.462108486277001E-2</v>
      </c>
      <c r="K50" s="1">
        <v>0.213304001569429</v>
      </c>
      <c r="L50" s="1">
        <v>0.15087282701947399</v>
      </c>
      <c r="M50" s="11">
        <f t="shared" si="3"/>
        <v>-6.2431174549955004E-2</v>
      </c>
      <c r="N50" s="3">
        <v>2</v>
      </c>
      <c r="O50" s="11">
        <f t="shared" si="4"/>
        <v>7.4247740587275013E-2</v>
      </c>
    </row>
    <row r="51" spans="1:15" x14ac:dyDescent="0.35">
      <c r="A51" s="10" t="s">
        <v>56</v>
      </c>
      <c r="B51" s="11">
        <v>0.87</v>
      </c>
      <c r="C51" s="12">
        <v>0.90300000000000002</v>
      </c>
      <c r="D51" s="13">
        <f t="shared" si="5"/>
        <v>3.3000000000000029E-2</v>
      </c>
      <c r="E51" s="11">
        <v>0.188</v>
      </c>
      <c r="F51" s="1">
        <v>0.246</v>
      </c>
      <c r="G51" s="11">
        <f t="shared" si="1"/>
        <v>5.7999999999999996E-2</v>
      </c>
      <c r="H51" s="1">
        <v>0.34883244335299601</v>
      </c>
      <c r="I51" s="1">
        <v>0.32394037250700003</v>
      </c>
      <c r="J51" s="11">
        <f t="shared" si="2"/>
        <v>-2.4892070845995984E-2</v>
      </c>
      <c r="K51" s="1">
        <v>0.40970014465093402</v>
      </c>
      <c r="L51" s="1">
        <v>0.33216640911602902</v>
      </c>
      <c r="M51" s="11">
        <f t="shared" si="3"/>
        <v>-7.7533735534905002E-2</v>
      </c>
      <c r="N51" s="3">
        <v>2</v>
      </c>
      <c r="O51" s="11">
        <f t="shared" si="4"/>
        <v>-1.142580638090096E-2</v>
      </c>
    </row>
    <row r="52" spans="1:15" x14ac:dyDescent="0.35">
      <c r="A52" s="10" t="s">
        <v>57</v>
      </c>
      <c r="B52" s="11">
        <v>0.79700000000000004</v>
      </c>
      <c r="C52" s="12">
        <v>0.81799999999999995</v>
      </c>
      <c r="D52" s="13">
        <f t="shared" si="5"/>
        <v>2.0999999999999908E-2</v>
      </c>
      <c r="E52" s="11">
        <v>8.9499999999999996E-2</v>
      </c>
      <c r="F52" s="1">
        <v>0.13400000000000001</v>
      </c>
      <c r="G52" s="11">
        <f t="shared" si="1"/>
        <v>4.4500000000000012E-2</v>
      </c>
      <c r="H52" s="1">
        <v>0.377102784305266</v>
      </c>
      <c r="I52" s="1">
        <v>0.29740371238504698</v>
      </c>
      <c r="J52" s="11">
        <f t="shared" si="2"/>
        <v>-7.9699071920219022E-2</v>
      </c>
      <c r="K52" s="1">
        <v>0.37433330162087103</v>
      </c>
      <c r="L52" s="1">
        <v>0.31378944958421401</v>
      </c>
      <c r="M52" s="11">
        <f t="shared" si="3"/>
        <v>-6.054385203665702E-2</v>
      </c>
      <c r="N52" s="3">
        <v>2</v>
      </c>
      <c r="O52" s="11">
        <f t="shared" si="4"/>
        <v>-7.4742923956876123E-2</v>
      </c>
    </row>
    <row r="53" spans="1:15" x14ac:dyDescent="0.35">
      <c r="A53" s="14" t="s">
        <v>58</v>
      </c>
      <c r="B53" s="19">
        <v>0.79</v>
      </c>
      <c r="C53" s="15">
        <v>0.86599999999999999</v>
      </c>
      <c r="D53" s="20">
        <f t="shared" si="5"/>
        <v>7.5999999999999956E-2</v>
      </c>
      <c r="E53" s="19">
        <v>0.1706</v>
      </c>
      <c r="F53" s="22">
        <v>0.216</v>
      </c>
      <c r="G53" s="19">
        <f t="shared" si="1"/>
        <v>4.5399999999999996E-2</v>
      </c>
      <c r="H53" s="19">
        <v>0.316</v>
      </c>
      <c r="I53" s="22">
        <v>0.29399999999999998</v>
      </c>
      <c r="J53" s="19">
        <f t="shared" si="2"/>
        <v>-2.200000000000002E-2</v>
      </c>
      <c r="K53" s="22">
        <v>0.34499999999999997</v>
      </c>
      <c r="L53" s="22">
        <v>0.26500000000000001</v>
      </c>
      <c r="M53" s="19">
        <f t="shared" si="3"/>
        <v>-7.999999999999996E-2</v>
      </c>
      <c r="N53" s="21">
        <v>2</v>
      </c>
      <c r="O53" s="19">
        <f t="shared" si="4"/>
        <v>1.9399999999999973E-2</v>
      </c>
    </row>
    <row r="56" spans="1:15" x14ac:dyDescent="0.35">
      <c r="A56" s="122" t="s">
        <v>62</v>
      </c>
      <c r="B56" s="122"/>
      <c r="C56" s="122"/>
      <c r="D56" s="122"/>
      <c r="E56" s="122"/>
      <c r="F56" s="122"/>
      <c r="G56" s="122"/>
      <c r="H56" s="122"/>
      <c r="I56" s="122"/>
      <c r="J56" s="122"/>
    </row>
    <row r="57" spans="1:15" x14ac:dyDescent="0.35">
      <c r="A57" s="122" t="s">
        <v>64</v>
      </c>
      <c r="B57" s="122"/>
      <c r="C57" s="122"/>
      <c r="D57" s="122"/>
      <c r="E57" s="122"/>
      <c r="F57" s="122"/>
      <c r="G57" s="122"/>
      <c r="H57" s="122"/>
      <c r="I57" s="122"/>
      <c r="J57" s="122"/>
    </row>
    <row r="58" spans="1:15" x14ac:dyDescent="0.35">
      <c r="A58" s="10"/>
      <c r="B58" s="10"/>
      <c r="C58" s="10"/>
      <c r="D58" s="10"/>
    </row>
  </sheetData>
  <mergeCells count="2">
    <mergeCell ref="A56:J56"/>
    <mergeCell ref="A57:J5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State AFGR &amp; ACGR 2005-22</vt:lpstr>
      <vt:lpstr>State ACGR Data 2021-22</vt:lpstr>
      <vt:lpstr>ESSA HS Locale</vt:lpstr>
      <vt:lpstr>Full SSI</vt:lpstr>
      <vt:lpstr>'State ACGR Data 2021-22'!Print_Area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Atwell</dc:creator>
  <cp:lastModifiedBy>Ahlman, Lindsay (Contractor)</cp:lastModifiedBy>
  <dcterms:created xsi:type="dcterms:W3CDTF">2023-01-29T21:54:15Z</dcterms:created>
  <dcterms:modified xsi:type="dcterms:W3CDTF">2024-11-22T20:30:35Z</dcterms:modified>
</cp:coreProperties>
</file>